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Z:\CFR\CFR External Reporting\Quarter Close\Press Release\Press Release Tables\2022\Q1'22\"/>
    </mc:Choice>
  </mc:AlternateContent>
  <xr:revisionPtr revIDLastSave="0" documentId="13_ncr:1_{0737F3C1-1996-4363-999B-9728E86188A6}" xr6:coauthVersionLast="47" xr6:coauthVersionMax="47" xr10:uidLastSave="{00000000-0000-0000-0000-000000000000}"/>
  <bookViews>
    <workbookView xWindow="-120" yWindow="-120" windowWidth="29040" windowHeight="15840" tabRatio="942" xr2:uid="{00000000-000D-0000-FFFF-FFFF00000000}"/>
  </bookViews>
  <sheets>
    <sheet name="Index" sheetId="34" r:id="rId1"/>
    <sheet name="P&amp;L" sheetId="1" r:id="rId2"/>
    <sheet name="Balance Sheet" sheetId="3" r:id="rId3"/>
    <sheet name="Cash Flow" sheetId="5" r:id="rId4"/>
    <sheet name="LSAG" sheetId="10" r:id="rId5"/>
    <sheet name="DGG" sheetId="11" r:id="rId6"/>
    <sheet name="ACG" sheetId="12" r:id="rId7"/>
    <sheet name="Operating Results" sheetId="14" r:id="rId8"/>
    <sheet name="Non-GAAP GM_R&amp;D_SG&amp;A Rec (QTD)" sheetId="31" r:id="rId9"/>
    <sheet name="Non-GAAP GM_R&amp;D_SG&amp;A Rec (YTD)" sheetId="39" state="hidden" r:id="rId10"/>
    <sheet name="Non-GAAP OM (QTD)" sheetId="23" r:id="rId11"/>
    <sheet name="Non-GAAP OM (YTD)" sheetId="40" state="hidden" r:id="rId12"/>
    <sheet name="Net Income &amp; EPS Trend" sheetId="6" r:id="rId13"/>
    <sheet name="Core Revenue by Segment (QTD)" sheetId="38" r:id="rId14"/>
    <sheet name="Core Revenue by Segment (YTD)" sheetId="41" state="hidden" r:id="rId15"/>
    <sheet name="Core Revenue by Region (QTD)" sheetId="27" r:id="rId16"/>
    <sheet name="Core Revenue by Region (YTD)" sheetId="42" state="hidden" r:id="rId17"/>
    <sheet name="Core Revenue by Market (QTD)" sheetId="44" r:id="rId18"/>
    <sheet name="Core Revenue by Market (YTD)" sheetId="45" state="hidden" r:id="rId19"/>
    <sheet name="Net Debt to EBITDA Ratio" sheetId="43" r:id="rId20"/>
    <sheet name="2-Yr Stack Core Rev Growth QTD" sheetId="46" state="hidden" r:id="rId21"/>
    <sheet name="2-Yr Stack Core Rev Growth YTD" sheetId="47" state="hidden" r:id="rId22"/>
  </sheets>
  <definedNames>
    <definedName name="EssfHasNonUnique">FALSE</definedName>
    <definedName name="EssLatest">"Nov"</definedName>
    <definedName name="EssOptions" localSheetId="0">"A1110000000011000000001101020_0100000"</definedName>
    <definedName name="EssOptions">"A1100000000111000000001100020_0100000"</definedName>
    <definedName name="EssSamplingValue" localSheetId="0">100</definedName>
    <definedName name="EssSamplingValue">100</definedName>
    <definedName name="Name1" localSheetId="17">#REF!</definedName>
    <definedName name="Name1" localSheetId="18">#REF!</definedName>
    <definedName name="Name1" localSheetId="16">#REF!</definedName>
    <definedName name="Name1" localSheetId="14">#REF!</definedName>
    <definedName name="Name1" localSheetId="19">#REF!</definedName>
    <definedName name="Name1" localSheetId="9">#REF!</definedName>
    <definedName name="Name1" localSheetId="11">#REF!</definedName>
    <definedName name="Name1">#REF!</definedName>
    <definedName name="Name10" localSheetId="17">#REF!</definedName>
    <definedName name="Name10" localSheetId="18">#REF!</definedName>
    <definedName name="Name10" localSheetId="16">#REF!</definedName>
    <definedName name="Name10" localSheetId="14">#REF!</definedName>
    <definedName name="Name10" localSheetId="19">#REF!</definedName>
    <definedName name="Name10" localSheetId="9">#REF!</definedName>
    <definedName name="Name10" localSheetId="11">#REF!</definedName>
    <definedName name="Name10">#REF!</definedName>
    <definedName name="Name11" localSheetId="17">#REF!</definedName>
    <definedName name="Name11" localSheetId="18">#REF!</definedName>
    <definedName name="Name11" localSheetId="16">#REF!</definedName>
    <definedName name="Name11" localSheetId="14">#REF!</definedName>
    <definedName name="Name11" localSheetId="19">#REF!</definedName>
    <definedName name="Name11" localSheetId="9">#REF!</definedName>
    <definedName name="Name11" localSheetId="11">#REF!</definedName>
    <definedName name="Name11">#REF!</definedName>
    <definedName name="Name12" localSheetId="16">#REF!</definedName>
    <definedName name="Name12" localSheetId="14">#REF!</definedName>
    <definedName name="Name12" localSheetId="19">#REF!</definedName>
    <definedName name="Name12" localSheetId="9">#REF!</definedName>
    <definedName name="Name12" localSheetId="11">#REF!</definedName>
    <definedName name="Name12">#REF!</definedName>
    <definedName name="Name13" localSheetId="16">#REF!</definedName>
    <definedName name="Name13" localSheetId="14">#REF!</definedName>
    <definedName name="Name13" localSheetId="19">#REF!</definedName>
    <definedName name="Name13" localSheetId="9">#REF!</definedName>
    <definedName name="Name13" localSheetId="11">#REF!</definedName>
    <definedName name="Name13">#REF!</definedName>
    <definedName name="Name14" localSheetId="16">#REF!</definedName>
    <definedName name="Name14" localSheetId="14">#REF!</definedName>
    <definedName name="Name14" localSheetId="19">#REF!</definedName>
    <definedName name="Name14" localSheetId="9">#REF!</definedName>
    <definedName name="Name14" localSheetId="11">#REF!</definedName>
    <definedName name="Name14">#REF!</definedName>
    <definedName name="Name15" localSheetId="16">#REF!</definedName>
    <definedName name="Name15" localSheetId="14">#REF!</definedName>
    <definedName name="Name15" localSheetId="19">#REF!</definedName>
    <definedName name="Name15" localSheetId="9">#REF!</definedName>
    <definedName name="Name15" localSheetId="11">#REF!</definedName>
    <definedName name="Name15">#REF!</definedName>
    <definedName name="Name16" localSheetId="16">#REF!</definedName>
    <definedName name="Name16" localSheetId="14">#REF!</definedName>
    <definedName name="Name16" localSheetId="19">#REF!</definedName>
    <definedName name="Name16" localSheetId="9">#REF!</definedName>
    <definedName name="Name16" localSheetId="11">#REF!</definedName>
    <definedName name="Name16">#REF!</definedName>
    <definedName name="Name2" localSheetId="16">#REF!</definedName>
    <definedName name="Name2" localSheetId="14">#REF!</definedName>
    <definedName name="Name2" localSheetId="19">#REF!</definedName>
    <definedName name="Name2" localSheetId="9">#REF!</definedName>
    <definedName name="Name2" localSheetId="11">#REF!</definedName>
    <definedName name="Name2">#REF!</definedName>
    <definedName name="Name3" localSheetId="16">#REF!</definedName>
    <definedName name="Name3" localSheetId="14">#REF!</definedName>
    <definedName name="Name3" localSheetId="19">#REF!</definedName>
    <definedName name="Name3" localSheetId="9">#REF!</definedName>
    <definedName name="Name3" localSheetId="11">#REF!</definedName>
    <definedName name="Name3">#REF!</definedName>
    <definedName name="Name4" localSheetId="16">#REF!</definedName>
    <definedName name="Name4" localSheetId="14">#REF!</definedName>
    <definedName name="Name4" localSheetId="19">#REF!</definedName>
    <definedName name="Name4" localSheetId="9">#REF!</definedName>
    <definedName name="Name4" localSheetId="11">#REF!</definedName>
    <definedName name="Name4">#REF!</definedName>
    <definedName name="Name5" localSheetId="16">#REF!</definedName>
    <definedName name="Name5" localSheetId="14">#REF!</definedName>
    <definedName name="Name5" localSheetId="19">#REF!</definedName>
    <definedName name="Name5" localSheetId="9">#REF!</definedName>
    <definedName name="Name5" localSheetId="11">#REF!</definedName>
    <definedName name="Name5">#REF!</definedName>
    <definedName name="Name6" localSheetId="16">#REF!</definedName>
    <definedName name="Name6" localSheetId="14">#REF!</definedName>
    <definedName name="Name6" localSheetId="19">#REF!</definedName>
    <definedName name="Name6" localSheetId="9">#REF!</definedName>
    <definedName name="Name6" localSheetId="11">#REF!</definedName>
    <definedName name="Name6">#REF!</definedName>
    <definedName name="Name7" localSheetId="16">#REF!</definedName>
    <definedName name="Name7" localSheetId="14">#REF!</definedName>
    <definedName name="Name7" localSheetId="19">#REF!</definedName>
    <definedName name="Name7" localSheetId="9">#REF!</definedName>
    <definedName name="Name7" localSheetId="11">#REF!</definedName>
    <definedName name="Name7">#REF!</definedName>
    <definedName name="Name8" localSheetId="16">#REF!</definedName>
    <definedName name="Name8" localSheetId="14">#REF!</definedName>
    <definedName name="Name8" localSheetId="19">#REF!</definedName>
    <definedName name="Name8" localSheetId="9">#REF!</definedName>
    <definedName name="Name8" localSheetId="11">#REF!</definedName>
    <definedName name="Name8">#REF!</definedName>
    <definedName name="Name9" localSheetId="16">#REF!</definedName>
    <definedName name="Name9" localSheetId="14">#REF!</definedName>
    <definedName name="Name9" localSheetId="19">#REF!</definedName>
    <definedName name="Name9" localSheetId="9">#REF!</definedName>
    <definedName name="Name9" localSheetId="11">#REF!</definedName>
    <definedName name="Name9">#REF!</definedName>
    <definedName name="_xlnm.Print_Area" localSheetId="20">'2-Yr Stack Core Rev Growth QTD'!$A$1:$I$68</definedName>
    <definedName name="_xlnm.Print_Area" localSheetId="21">'2-Yr Stack Core Rev Growth YTD'!$A$1:$I$68</definedName>
    <definedName name="_xlnm.Print_Area" localSheetId="2">'Balance Sheet'!$A$1:$H$58</definedName>
    <definedName name="_xlnm.Print_Area" localSheetId="3">'Cash Flow'!$A$1:$H$83</definedName>
    <definedName name="_xlnm.Print_Area" localSheetId="0">Index!$A$1:$C$30</definedName>
    <definedName name="_xlnm.Print_Area" localSheetId="4">LSAG!$A$1:$L$37</definedName>
    <definedName name="_xlnm.Print_Area" localSheetId="12">'Net Income &amp; EPS Trend'!$A$1:$AF$52</definedName>
    <definedName name="_xlnm.Print_Area" localSheetId="10">'Non-GAAP OM (QTD)'!$A$1:$I$41</definedName>
    <definedName name="_xlnm.Print_Area" localSheetId="11">'Non-GAAP OM (YTD)'!$A$1:$I$43</definedName>
    <definedName name="_xlnm.Print_Area" localSheetId="7">'Operating Results'!$A$1:$I$47</definedName>
    <definedName name="_xlnm.Print_Area" localSheetId="1">'P&amp;L'!$A$1:$H$53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6" i="43" l="1"/>
  <c r="I29" i="38" l="1"/>
  <c r="C29" i="38"/>
  <c r="B29" i="38"/>
  <c r="C24" i="38"/>
  <c r="B24" i="38"/>
  <c r="C17" i="38"/>
  <c r="B17" i="38"/>
  <c r="H21" i="23" l="1"/>
  <c r="C21" i="23"/>
  <c r="H69" i="5" l="1"/>
  <c r="F69" i="5"/>
  <c r="H54" i="5"/>
  <c r="F54" i="5"/>
  <c r="H39" i="5"/>
  <c r="F39" i="5"/>
  <c r="H29" i="5"/>
  <c r="F29" i="5"/>
  <c r="G51" i="3"/>
  <c r="E51" i="3"/>
  <c r="G34" i="3"/>
  <c r="G39" i="3" s="1"/>
  <c r="G52" i="3" s="1"/>
  <c r="E34" i="3"/>
  <c r="E39" i="3" s="1"/>
  <c r="E52" i="3" s="1"/>
  <c r="G21" i="3"/>
  <c r="E21" i="3"/>
  <c r="G18" i="3"/>
  <c r="G24" i="3" s="1"/>
  <c r="E18" i="3"/>
  <c r="E24" i="3" s="1"/>
  <c r="D18" i="1"/>
  <c r="D20" i="1" s="1"/>
  <c r="D26" i="1" s="1"/>
  <c r="D30" i="1" s="1"/>
  <c r="B18" i="1"/>
  <c r="B20" i="1" s="1"/>
  <c r="B26" i="1" s="1"/>
  <c r="B30" i="1" s="1"/>
  <c r="F58" i="5" l="1"/>
  <c r="F62" i="5" s="1"/>
  <c r="H58" i="5"/>
  <c r="H62" i="5" s="1"/>
  <c r="B36" i="1"/>
  <c r="B35" i="1"/>
  <c r="D36" i="1"/>
  <c r="D35" i="1"/>
  <c r="D36" i="43"/>
  <c r="C36" i="43"/>
  <c r="B36" i="43"/>
  <c r="D35" i="43"/>
  <c r="C35" i="43"/>
  <c r="B35" i="43"/>
  <c r="D30" i="43"/>
  <c r="C30" i="43"/>
  <c r="C28" i="43"/>
  <c r="B28" i="43"/>
  <c r="B30" i="43" s="1"/>
  <c r="S24" i="6" l="1"/>
  <c r="Q24" i="6"/>
  <c r="O24" i="6"/>
  <c r="K24" i="6"/>
  <c r="G24" i="6"/>
  <c r="E24" i="6"/>
  <c r="M22" i="6"/>
  <c r="M24" i="6" s="1"/>
  <c r="I22" i="6"/>
  <c r="I24" i="6" s="1"/>
  <c r="F26" i="43"/>
  <c r="I29" i="41"/>
  <c r="C29" i="41"/>
  <c r="B29" i="41"/>
  <c r="C24" i="41"/>
  <c r="B24" i="41"/>
  <c r="C17" i="41"/>
  <c r="B17" i="41"/>
  <c r="F23" i="43"/>
  <c r="B22" i="40"/>
  <c r="B53" i="39"/>
  <c r="B28" i="39"/>
  <c r="E22" i="40"/>
  <c r="E53" i="39"/>
  <c r="E43" i="39"/>
  <c r="E28" i="39"/>
  <c r="E38" i="31"/>
  <c r="B38" i="31"/>
  <c r="C40" i="31" s="1"/>
  <c r="B26" i="31"/>
  <c r="C28" i="31" s="1"/>
  <c r="E26" i="31"/>
  <c r="H18" i="1"/>
  <c r="H20" i="1"/>
  <c r="H26" i="1"/>
  <c r="H30" i="1"/>
  <c r="H36" i="1"/>
  <c r="H35" i="1"/>
  <c r="AA24" i="6"/>
  <c r="Y24" i="6"/>
  <c r="A68" i="47"/>
  <c r="F52" i="47"/>
  <c r="C44" i="47"/>
  <c r="B44" i="47"/>
  <c r="K27" i="47"/>
  <c r="K26" i="47"/>
  <c r="K25" i="47"/>
  <c r="K24" i="47"/>
  <c r="C22" i="47"/>
  <c r="B22" i="47"/>
  <c r="H14" i="14"/>
  <c r="F18" i="1"/>
  <c r="F20" i="1"/>
  <c r="F26" i="1"/>
  <c r="F30" i="1"/>
  <c r="F19" i="43"/>
  <c r="F20" i="43"/>
  <c r="F21" i="43"/>
  <c r="F22" i="43"/>
  <c r="F24" i="43"/>
  <c r="F25" i="43"/>
  <c r="F27" i="43"/>
  <c r="F28" i="43"/>
  <c r="F29" i="43"/>
  <c r="F36" i="1"/>
  <c r="F35" i="1"/>
  <c r="F52" i="46"/>
  <c r="C44" i="46"/>
  <c r="B44" i="46"/>
  <c r="C22" i="46"/>
  <c r="B22" i="46"/>
  <c r="A68" i="46"/>
  <c r="K25" i="46"/>
  <c r="K27" i="46"/>
  <c r="K26" i="46"/>
  <c r="K24" i="46"/>
  <c r="F40" i="31"/>
  <c r="E19" i="31"/>
  <c r="F19" i="31" s="1"/>
  <c r="A51" i="1"/>
  <c r="B36" i="39"/>
  <c r="C36" i="39"/>
  <c r="B19" i="31"/>
  <c r="C19" i="31" s="1"/>
  <c r="E21" i="39"/>
  <c r="F21" i="39"/>
  <c r="F36" i="43"/>
  <c r="B21" i="39"/>
  <c r="C21" i="39"/>
  <c r="B43" i="39"/>
  <c r="C45" i="39"/>
  <c r="A56" i="45"/>
  <c r="A56" i="44"/>
  <c r="I41" i="45"/>
  <c r="C41" i="45"/>
  <c r="B41" i="45"/>
  <c r="C31" i="45"/>
  <c r="B31" i="45"/>
  <c r="C22" i="45"/>
  <c r="B22" i="45"/>
  <c r="I41" i="44"/>
  <c r="C41" i="44"/>
  <c r="B41" i="44"/>
  <c r="C31" i="44"/>
  <c r="B31" i="44"/>
  <c r="C22" i="44"/>
  <c r="B22" i="44"/>
  <c r="A50" i="43"/>
  <c r="A46" i="42"/>
  <c r="E35" i="43"/>
  <c r="F34" i="43"/>
  <c r="F33" i="43"/>
  <c r="F32" i="43"/>
  <c r="E30" i="43"/>
  <c r="F18" i="43"/>
  <c r="F13" i="43"/>
  <c r="E23" i="40"/>
  <c r="F23" i="40"/>
  <c r="F14" i="40"/>
  <c r="E21" i="23"/>
  <c r="F21" i="23" s="1"/>
  <c r="F14" i="23"/>
  <c r="E54" i="39"/>
  <c r="F54" i="39"/>
  <c r="F45" i="39"/>
  <c r="E41" i="39"/>
  <c r="E36" i="39"/>
  <c r="F36" i="39"/>
  <c r="F30" i="39"/>
  <c r="E26" i="39"/>
  <c r="F14" i="39"/>
  <c r="E47" i="31"/>
  <c r="E36" i="31"/>
  <c r="E31" i="31"/>
  <c r="E24" i="31"/>
  <c r="F14" i="31"/>
  <c r="H12" i="14"/>
  <c r="H8" i="14"/>
  <c r="B21" i="23"/>
  <c r="A46" i="27"/>
  <c r="A45" i="41"/>
  <c r="A45" i="38"/>
  <c r="A52" i="6"/>
  <c r="A41" i="40"/>
  <c r="A39" i="23"/>
  <c r="A70" i="39"/>
  <c r="A63" i="31"/>
  <c r="I31" i="42"/>
  <c r="C31" i="42"/>
  <c r="B31" i="42"/>
  <c r="C26" i="42"/>
  <c r="B26" i="42"/>
  <c r="C17" i="42"/>
  <c r="B17" i="42"/>
  <c r="AE24" i="6"/>
  <c r="W24" i="6"/>
  <c r="U24" i="6"/>
  <c r="B23" i="40"/>
  <c r="C23" i="40"/>
  <c r="C14" i="40"/>
  <c r="B54" i="39"/>
  <c r="B41" i="39"/>
  <c r="B26" i="39"/>
  <c r="C14" i="39"/>
  <c r="B31" i="31"/>
  <c r="C26" i="27"/>
  <c r="B26" i="27"/>
  <c r="H18" i="14"/>
  <c r="H17" i="14"/>
  <c r="H15" i="14"/>
  <c r="H10" i="14"/>
  <c r="H6" i="14"/>
  <c r="A82" i="5"/>
  <c r="C17" i="27"/>
  <c r="A47" i="14"/>
  <c r="A37" i="12"/>
  <c r="A37" i="11"/>
  <c r="A37" i="10"/>
  <c r="A58" i="3"/>
  <c r="B36" i="31"/>
  <c r="B24" i="31"/>
  <c r="B47" i="31"/>
  <c r="C14" i="31"/>
  <c r="C14" i="23"/>
  <c r="B17" i="27"/>
  <c r="B31" i="27"/>
  <c r="C31" i="27"/>
  <c r="I31" i="27"/>
  <c r="C54" i="39"/>
  <c r="H23" i="40"/>
  <c r="C30" i="39"/>
  <c r="F28" i="31"/>
  <c r="F47" i="31" l="1"/>
  <c r="C31" i="31"/>
  <c r="F35" i="43"/>
  <c r="F30" i="43"/>
  <c r="F37" i="43" s="1"/>
  <c r="F39" i="43" s="1"/>
  <c r="F31" i="31"/>
  <c r="C47" i="31"/>
  <c r="AC24" i="6"/>
</calcChain>
</file>

<file path=xl/sharedStrings.xml><?xml version="1.0" encoding="utf-8"?>
<sst xmlns="http://schemas.openxmlformats.org/spreadsheetml/2006/main" count="1034" uniqueCount="358">
  <si>
    <t>AGILENT TECHNOLOGIES, INC.</t>
  </si>
  <si>
    <t>CONDENSED CONSOLIDATED STATEMENT OF OPERATIONS</t>
  </si>
  <si>
    <t>(In millions, except per share amounts)</t>
  </si>
  <si>
    <t>(Unaudited)</t>
  </si>
  <si>
    <t>PRELIMINARY</t>
  </si>
  <si>
    <t>Inc/(Dec)</t>
  </si>
  <si>
    <t>Costs and expenses:</t>
  </si>
  <si>
    <t>Cost of products and services</t>
  </si>
  <si>
    <t>Research and development</t>
  </si>
  <si>
    <t>Selling, general and administrative</t>
  </si>
  <si>
    <t>Total costs and expenses</t>
  </si>
  <si>
    <t>Income from operations</t>
  </si>
  <si>
    <t>Interest income</t>
  </si>
  <si>
    <t>Interest expense</t>
  </si>
  <si>
    <t>Other income (expense), net</t>
  </si>
  <si>
    <t>The preliminary income statement is estimated based on our current information.</t>
  </si>
  <si>
    <t>Three Months Ended</t>
  </si>
  <si>
    <t>(In millions)</t>
  </si>
  <si>
    <t>CONDENSED CONSOLIDATED BALANCE SHEET</t>
  </si>
  <si>
    <t>(In millions, except par value and share amounts)</t>
  </si>
  <si>
    <t>October 31,</t>
  </si>
  <si>
    <t>ASSETS</t>
  </si>
  <si>
    <t>LIABILITIES AND EQUITY</t>
  </si>
  <si>
    <t>Current assets:</t>
  </si>
  <si>
    <t>Cash and cash equivalents</t>
  </si>
  <si>
    <t>Accounts receivable, net</t>
  </si>
  <si>
    <t>Inventory</t>
  </si>
  <si>
    <t>Other current assets</t>
  </si>
  <si>
    <t>Total current assets</t>
  </si>
  <si>
    <t>Property, plant and equipment, net</t>
  </si>
  <si>
    <t>Long-term investments</t>
  </si>
  <si>
    <t>Other assets</t>
  </si>
  <si>
    <t>Total assets</t>
  </si>
  <si>
    <t>Current liabilities:</t>
  </si>
  <si>
    <t>Deferred revenue</t>
  </si>
  <si>
    <t>Other accrued liabilities</t>
  </si>
  <si>
    <t>Total current liabilities</t>
  </si>
  <si>
    <t>Long-term debt</t>
  </si>
  <si>
    <t>Retirement and post-retirement benefits</t>
  </si>
  <si>
    <t>Other long-term liabilities</t>
  </si>
  <si>
    <t>Total liabilities</t>
  </si>
  <si>
    <t>Total Equity:</t>
  </si>
  <si>
    <t>Stockholders' equity:</t>
  </si>
  <si>
    <t>Preferred stock; $0.01 par value; 125 million</t>
  </si>
  <si>
    <t>Accounts payable</t>
  </si>
  <si>
    <t>Employee compensation and benefits</t>
  </si>
  <si>
    <t>Net revenue</t>
  </si>
  <si>
    <t>Net income</t>
  </si>
  <si>
    <t>Common stock; $0.01 par value, 2 billion</t>
  </si>
  <si>
    <t>Additional paid-in-capital</t>
  </si>
  <si>
    <t>Total stockholders' equity</t>
  </si>
  <si>
    <t>CONDENSED CONSOLIDATED STATEMENT OF CASH FLOWS</t>
  </si>
  <si>
    <t>Depreciation and amortization</t>
  </si>
  <si>
    <t>Share-based compensation</t>
  </si>
  <si>
    <t>Changes in assets and liabilities:</t>
  </si>
  <si>
    <t>Cash flows from investing activities:</t>
  </si>
  <si>
    <t>Investments in property, plant and equipment</t>
  </si>
  <si>
    <t>Cash flows from financing activities:</t>
  </si>
  <si>
    <t>Issuance of common stock under employee stock plans</t>
  </si>
  <si>
    <t>Payment of dividends</t>
  </si>
  <si>
    <t>Effect of exchange rate movements</t>
  </si>
  <si>
    <r>
      <rPr>
        <vertAlign val="superscript"/>
        <sz val="10"/>
        <color indexed="8"/>
        <rFont val="Arial"/>
        <family val="2"/>
      </rPr>
      <t>(a)</t>
    </r>
    <r>
      <rPr>
        <sz val="10"/>
        <color indexed="8"/>
        <rFont val="Arial"/>
        <family val="2"/>
      </rPr>
      <t xml:space="preserve"> Cash payments included in operating activities:</t>
    </r>
  </si>
  <si>
    <t>The preliminary cash flow is estimated based on our current information.</t>
  </si>
  <si>
    <t>Diluted EPS</t>
  </si>
  <si>
    <t>Non-GAAP adjustments:</t>
  </si>
  <si>
    <t>Intangible amortization</t>
  </si>
  <si>
    <t>Transformational initiatives</t>
  </si>
  <si>
    <t>Acquisition and integration costs</t>
  </si>
  <si>
    <t>Other</t>
  </si>
  <si>
    <r>
      <t xml:space="preserve">Adjustment for taxes </t>
    </r>
    <r>
      <rPr>
        <vertAlign val="superscript"/>
        <sz val="10"/>
        <color indexed="8"/>
        <rFont val="Arial"/>
        <family val="2"/>
      </rPr>
      <t>(a)</t>
    </r>
  </si>
  <si>
    <t>The preliminary non-GAAP net income and diluted EPS reconciliation is estimated based on our current information.</t>
  </si>
  <si>
    <t>Our management uses non-GAAP measures to evaluate the performance of our core businesses, to estimate future core performance and to compensate employees. Since management finds this measure to be useful, we believe that our investors benefit from seeing our results “through the eyes” of management in addition to seeing our GAAP results. This information facilitates our management’s internal comparisons to our historical operating results as well as to the operating results of our competitors.</t>
  </si>
  <si>
    <t>Readers are reminded that non-GAAP numbers are merely a supplement to, and not a replacement for, GAAP financial measures. They should be read in conjunction with the GAAP financial measures. It should be noted as well that our non-GAAP information may be different from the non-GAAP information provided by other companies.</t>
  </si>
  <si>
    <t>Revenue</t>
  </si>
  <si>
    <t>Readers are reminded that non-GAAP numbers are merely a supplement to, and not a replacement for, GAAP financial measures.  They should be read in conjunction with the GAAP financial measures.  It should be noted as well that our non-GAAP information may be different from the non-GAAP information provided by other companies.</t>
  </si>
  <si>
    <t>The preliminary balance sheet is estimated based on our current information.</t>
  </si>
  <si>
    <t>shares authorized; none issued and outstanding</t>
  </si>
  <si>
    <t>Agilent Technologies, Inc.</t>
  </si>
  <si>
    <t>Financial Information Index of Schedules</t>
  </si>
  <si>
    <t>Financial Statements:</t>
  </si>
  <si>
    <t>Supplemental Data:</t>
  </si>
  <si>
    <t>Reconciliations:</t>
  </si>
  <si>
    <t>Net Income &amp; EPS - Trend</t>
  </si>
  <si>
    <t>Page</t>
  </si>
  <si>
    <t>—</t>
  </si>
  <si>
    <t>(in millions)</t>
  </si>
  <si>
    <t>Year-over-Year</t>
  </si>
  <si>
    <t>GAAP</t>
  </si>
  <si>
    <t>% Change</t>
  </si>
  <si>
    <t>Agilent</t>
  </si>
  <si>
    <t>Americas</t>
  </si>
  <si>
    <t>Europe</t>
  </si>
  <si>
    <t>Total Revenue</t>
  </si>
  <si>
    <t>Asia Pacific</t>
  </si>
  <si>
    <t>Preliminary</t>
  </si>
  <si>
    <t>Q3</t>
  </si>
  <si>
    <t>M$</t>
  </si>
  <si>
    <t>Y/Y</t>
  </si>
  <si>
    <t>Gross Profit %</t>
  </si>
  <si>
    <t>R&amp;D</t>
  </si>
  <si>
    <t>SG&amp;A</t>
  </si>
  <si>
    <t>Operating Profit</t>
  </si>
  <si>
    <t xml:space="preserve">      Operating Margin</t>
  </si>
  <si>
    <t xml:space="preserve">      Other Income/ (Expense)</t>
  </si>
  <si>
    <t>Pre-Tax Earnings</t>
  </si>
  <si>
    <t>Tax Rate</t>
  </si>
  <si>
    <t>Income Tax</t>
  </si>
  <si>
    <t>Net Margin</t>
  </si>
  <si>
    <t>Non-GAAP EPS</t>
  </si>
  <si>
    <t>For reconciliations of the non-GAAP financial information to the most directly comparable GAAP information, please see the non-GAAP reconciliations for all prior periods provided at the Investor's page of our website.</t>
  </si>
  <si>
    <t>Net Revenue</t>
  </si>
  <si>
    <t>Year Over Year</t>
  </si>
  <si>
    <t>Gross margin %</t>
  </si>
  <si>
    <t>Operating margin %</t>
  </si>
  <si>
    <t>Q1</t>
  </si>
  <si>
    <t>Q2</t>
  </si>
  <si>
    <t>Q4</t>
  </si>
  <si>
    <t>Total</t>
  </si>
  <si>
    <t>The preliminary segment information is estimated based on our current information.</t>
  </si>
  <si>
    <t xml:space="preserve"> </t>
  </si>
  <si>
    <t>Cash flows from operating activities:</t>
  </si>
  <si>
    <t>Excess and obsolete inventory related charges</t>
  </si>
  <si>
    <t>(In millions, except margins data)</t>
  </si>
  <si>
    <t>Diagnostics and Genomics Group (DGG) Segment Results</t>
  </si>
  <si>
    <t>Life Sciences and Applied Markets Group (LSAG) Segment Results</t>
  </si>
  <si>
    <t>Life Sciences and Applied Markets Group</t>
  </si>
  <si>
    <t>Diagnostics and Genomics Group</t>
  </si>
  <si>
    <t>LIFE SCIENCES AND APPLIED MARKETS SEGMENT</t>
  </si>
  <si>
    <t>DIAGNOSTICS AND GENOMICS SEGMENT</t>
  </si>
  <si>
    <t>Treasury stock repurchases</t>
  </si>
  <si>
    <t>Accumulated other comprehensive loss</t>
  </si>
  <si>
    <t>Agilent CrossLab Group (ACG) Segment Results</t>
  </si>
  <si>
    <t>(In millions, except margin data)</t>
  </si>
  <si>
    <t>Operating</t>
  </si>
  <si>
    <t>Margin %</t>
  </si>
  <si>
    <t>Revenue:</t>
  </si>
  <si>
    <t>Income from operations:</t>
  </si>
  <si>
    <t>GAAP Income from operations</t>
  </si>
  <si>
    <t>Add:</t>
  </si>
  <si>
    <t xml:space="preserve">Other </t>
  </si>
  <si>
    <t>The preliminary reconciliation of income from operations and operating margins is estimated based on our current information.</t>
  </si>
  <si>
    <t>Non-GAAP income from operations</t>
  </si>
  <si>
    <t>GAAP Revenue by Region</t>
  </si>
  <si>
    <t>GAAP Revenue by Segment</t>
  </si>
  <si>
    <t xml:space="preserve">         % Revenue</t>
  </si>
  <si>
    <t>Our management recognizes that items such as amortization of intangibles can have a material impact on our cash flows and/or our net income. Our GAAP financial statements including our statement of cash flows portray those effects. Although we believe it is useful for investors to see core performance free of special items, investors should understand that the excluded items are actual expenses that may impact the cash available to us for other uses. To gain a complete picture of all effects on the company’s profit and loss from any and all events, management does (and investors should) rely upon the GAAP income statement. The non-GAAP numbers focus instead upon the core business of the company, which is only a subset, albeit a critical one, of the company’s performance.</t>
  </si>
  <si>
    <t>AGILENT CROSSLAB SEGMENT</t>
  </si>
  <si>
    <t>Agilent CrossLab Group</t>
  </si>
  <si>
    <t>Non GAAP Revenue by Segment</t>
  </si>
  <si>
    <t>Interest payments</t>
  </si>
  <si>
    <t>RECONCILIATION OF NON-GAAP AND GAAP FINANCIAL RESULTS</t>
  </si>
  <si>
    <t>Gross</t>
  </si>
  <si>
    <t>GROSS MARGIN</t>
  </si>
  <si>
    <t>Gross margin:</t>
  </si>
  <si>
    <t>`</t>
  </si>
  <si>
    <t>Non-GAAP cost of products and services</t>
  </si>
  <si>
    <t>R&amp;D as % of</t>
  </si>
  <si>
    <t>RESEARCH &amp; DEVELOPMENT EXPENSES</t>
  </si>
  <si>
    <t>Research and development expenses</t>
  </si>
  <si>
    <t>Non-GAAP research and development expenses</t>
  </si>
  <si>
    <t>SG&amp;A as % of</t>
  </si>
  <si>
    <t>SELLING, GENERAL &amp; ADMINISTRATIVE EXPENSES</t>
  </si>
  <si>
    <t>Selling, general and administrative expenses</t>
  </si>
  <si>
    <t>Non-GAAP selling, general &amp; administrative expenses</t>
  </si>
  <si>
    <t>Income before taxes</t>
  </si>
  <si>
    <t xml:space="preserve">                             Basic</t>
  </si>
  <si>
    <t xml:space="preserve">                             Diluted</t>
  </si>
  <si>
    <t xml:space="preserve">Other assets and liabilities </t>
  </si>
  <si>
    <t xml:space="preserve">Payment of taxes related to net share settlement of equity awards </t>
  </si>
  <si>
    <t>Non-GAAP net income</t>
  </si>
  <si>
    <t>NON-GAAP NET INCOME AND DILUTED EPS RECONCILIATIONS</t>
  </si>
  <si>
    <t>Net Income</t>
  </si>
  <si>
    <t>Non-GAAP Financial Results - Trend</t>
  </si>
  <si>
    <t>China and Hong Kong</t>
  </si>
  <si>
    <t>Percent Pts</t>
  </si>
  <si>
    <t xml:space="preserve">Diagnostics and Genomics Group </t>
  </si>
  <si>
    <t xml:space="preserve">Agilent CrossLab Group </t>
  </si>
  <si>
    <t>Agilent (Core)</t>
  </si>
  <si>
    <t>Total Revenue (Core)</t>
  </si>
  <si>
    <t xml:space="preserve">—  </t>
  </si>
  <si>
    <t>The preliminary reconciliation of GAAP revenue adjusted for recent acquisitions and divestitures and impact of currency is estimated based on our current information.</t>
  </si>
  <si>
    <r>
      <rPr>
        <b/>
        <sz val="10"/>
        <color indexed="8"/>
        <rFont val="Arial"/>
        <family val="2"/>
      </rPr>
      <t>NASD site costs</t>
    </r>
    <r>
      <rPr>
        <sz val="10"/>
        <color indexed="8"/>
        <rFont val="Arial"/>
        <family val="2"/>
      </rPr>
      <t xml:space="preserve"> include all the costs related to the expansion of our manufacturing of nucleic acid active pharmaceutical ingredients incurred prior to the commencement of commercial manufacturing. </t>
    </r>
  </si>
  <si>
    <t>Non-GAAP 
(excluding Acquisitions &amp; Divestitures)</t>
  </si>
  <si>
    <t>Percentage Point Impact from Currency</t>
  </si>
  <si>
    <r>
      <t xml:space="preserve">Year-over-Year
at Constant Currency </t>
    </r>
    <r>
      <rPr>
        <b/>
        <vertAlign val="superscript"/>
        <sz val="10"/>
        <color indexed="8"/>
        <rFont val="Arial"/>
        <family val="2"/>
      </rPr>
      <t>(a)</t>
    </r>
  </si>
  <si>
    <r>
      <t>Current Quarter Currency Impact</t>
    </r>
    <r>
      <rPr>
        <b/>
        <vertAlign val="superscript"/>
        <sz val="10"/>
        <color indexed="8"/>
        <rFont val="Arial"/>
        <family val="2"/>
      </rPr>
      <t xml:space="preserve"> (b)</t>
    </r>
  </si>
  <si>
    <t xml:space="preserve">We compare the year-over-year change in revenue excluding the effect of recent acquisitions and divestitures and foreign currency rate fluctuations to assess the performance of our underlying business.  </t>
  </si>
  <si>
    <r>
      <rPr>
        <vertAlign val="superscript"/>
        <sz val="8"/>
        <color indexed="8"/>
        <rFont val="Arial"/>
        <family val="2"/>
      </rPr>
      <t>(b)</t>
    </r>
    <r>
      <rPr>
        <sz val="10"/>
        <color indexed="8"/>
        <rFont val="Arial"/>
        <family val="2"/>
      </rPr>
      <t xml:space="preserve"> The dollar impact from the current quarter currency impact is equal to the total year-over-year dollar change less the constant currency year-over-year change.</t>
    </r>
  </si>
  <si>
    <t>Goodwill and other intangible assets, net</t>
  </si>
  <si>
    <t>Asset impairments</t>
  </si>
  <si>
    <t>Cash, cash equivalents and restricted cash at beginning of period</t>
  </si>
  <si>
    <t>Cash, cash equivalents and restricted cash at end of period</t>
  </si>
  <si>
    <t>Reconciliation of cash, cash equivalents and restricted cash to the condensed consolidated balance sheet:</t>
  </si>
  <si>
    <t>Restricted cash, included in other assets</t>
  </si>
  <si>
    <t>Total cash, cash equivalents and restricted cash</t>
  </si>
  <si>
    <r>
      <rPr>
        <b/>
        <sz val="10"/>
        <color indexed="8"/>
        <rFont val="Arial"/>
        <family val="2"/>
      </rPr>
      <t>Tax benefit on intra-entity asset transfer</t>
    </r>
    <r>
      <rPr>
        <sz val="10"/>
        <color indexed="8"/>
        <rFont val="Arial"/>
        <family val="2"/>
      </rPr>
      <t xml:space="preserve"> relates to our operations in Singapore along with our application of the new accounting rules for income tax consequences of intra-entity transfer of assets as adopted on November 1, 2018.</t>
    </r>
  </si>
  <si>
    <r>
      <t xml:space="preserve">Tax benefit on intra-entity asset transfer </t>
    </r>
    <r>
      <rPr>
        <sz val="10"/>
        <rFont val="Arial"/>
        <family val="2"/>
      </rPr>
      <t>relates to our operations in Singapore along with our application of the new accounting rules for income tax consequences of intra-entity transfer of assets as adopted on November 1, 2018.</t>
    </r>
  </si>
  <si>
    <t>RECONCILIATION OF NON-GAAP INCOME FROM OPERATIONS AND OPERATING MARGINS</t>
  </si>
  <si>
    <t>Net cash used in investing activities</t>
  </si>
  <si>
    <t>Net cash used in financing activities</t>
  </si>
  <si>
    <t>Net income per share:</t>
  </si>
  <si>
    <t xml:space="preserve">Weighted average shares used in computing net income per share:     </t>
  </si>
  <si>
    <t xml:space="preserve">Net income </t>
  </si>
  <si>
    <t>FY19</t>
  </si>
  <si>
    <t>RECONCILIATION OF ADJUSTED NON-GAAP INCOME FROM OPERATIONS AND OPERATING MARGINS</t>
  </si>
  <si>
    <t>Year Ended</t>
  </si>
  <si>
    <t>Short-term debt</t>
  </si>
  <si>
    <t>GAAP net income</t>
  </si>
  <si>
    <t>FY20</t>
  </si>
  <si>
    <t>The preliminary reconciliation of gross margin, research &amp; development expenses and selling, general &amp; administrative expenses is estimated based on our current information.</t>
  </si>
  <si>
    <r>
      <rPr>
        <b/>
        <sz val="10"/>
        <color indexed="8"/>
        <rFont val="Arial"/>
        <family val="2"/>
      </rPr>
      <t>Special compliance costs</t>
    </r>
    <r>
      <rPr>
        <sz val="10"/>
        <color indexed="8"/>
        <rFont val="Arial"/>
        <family val="2"/>
      </rPr>
      <t xml:space="preserve"> include costs associated with transforming our processes to implement new regulations such as data privacy regulations, revenue recognition, lease accounting and certain tax reporting requirements.</t>
    </r>
  </si>
  <si>
    <r>
      <t xml:space="preserve">Asset impairments </t>
    </r>
    <r>
      <rPr>
        <sz val="10"/>
        <color indexed="8"/>
        <rFont val="Arial"/>
        <family val="2"/>
      </rPr>
      <t>include assets that have been written down to their fair value.</t>
    </r>
  </si>
  <si>
    <t>Non GAAP Revenue by Region</t>
  </si>
  <si>
    <t xml:space="preserve">NET DEBT TO ADJUSTED EBITDA CALCULATION </t>
  </si>
  <si>
    <t>(in millions, except ratio data)</t>
  </si>
  <si>
    <t>As of</t>
  </si>
  <si>
    <t>Cash &amp; cash equivalents</t>
  </si>
  <si>
    <t>Net debt</t>
  </si>
  <si>
    <t>Trailing 12-Month</t>
  </si>
  <si>
    <t xml:space="preserve">  GAAP net income</t>
  </si>
  <si>
    <t xml:space="preserve">   Asset impairments</t>
  </si>
  <si>
    <t xml:space="preserve">   Intangible amortization</t>
  </si>
  <si>
    <t xml:space="preserve">   Transformational initiatives</t>
  </si>
  <si>
    <t xml:space="preserve">   Acquisition and integration costs</t>
  </si>
  <si>
    <t xml:space="preserve">   Other</t>
  </si>
  <si>
    <t xml:space="preserve">   Adjustment for taxes</t>
  </si>
  <si>
    <t xml:space="preserve">   (1) Net interest expense</t>
  </si>
  <si>
    <t xml:space="preserve">        GAAP provision for income taxes</t>
  </si>
  <si>
    <t xml:space="preserve">           Adjustment for taxes</t>
  </si>
  <si>
    <t xml:space="preserve">   (2) Non-GAAP provision for income taxes</t>
  </si>
  <si>
    <t xml:space="preserve">  Adjusted EBITDA</t>
  </si>
  <si>
    <t xml:space="preserve">  Net debt to adjusted EBITDA ratio</t>
  </si>
  <si>
    <t>The preliminary net debt to adjusted EBITDA ratio is estimated based on our current information.</t>
  </si>
  <si>
    <t>Net Debt to EBITDA Ratio</t>
  </si>
  <si>
    <t>Proceeds from commercial paper</t>
  </si>
  <si>
    <t>Repayment of commercial paper</t>
  </si>
  <si>
    <t>Repayment of finance lease</t>
  </si>
  <si>
    <r>
      <rPr>
        <b/>
        <sz val="10"/>
        <color rgb="FF000000"/>
        <rFont val="Arial"/>
        <family val="2"/>
      </rPr>
      <t>Acceleration of share-based compensation expense</t>
    </r>
    <r>
      <rPr>
        <sz val="10"/>
        <color indexed="8"/>
        <rFont val="Arial"/>
        <family val="2"/>
      </rPr>
      <t xml:space="preserve"> </t>
    </r>
    <r>
      <rPr>
        <sz val="10"/>
        <color rgb="FF000000"/>
        <rFont val="Arial"/>
        <family val="2"/>
      </rPr>
      <t>represents stock-based compensation expense that was accelerated upon employees’ involuntary termination from the company</t>
    </r>
    <r>
      <rPr>
        <b/>
        <sz val="10"/>
        <color indexed="8"/>
        <rFont val="Arial"/>
        <family val="2"/>
      </rPr>
      <t>.</t>
    </r>
  </si>
  <si>
    <r>
      <t xml:space="preserve">Acceleration of share-based compensation expense </t>
    </r>
    <r>
      <rPr>
        <sz val="10"/>
        <color rgb="FF000000"/>
        <rFont val="Arial"/>
        <family val="2"/>
      </rPr>
      <t>represents stock-based compensation expense that was accelerated upon employees’ involuntary termination from the company.</t>
    </r>
  </si>
  <si>
    <t>GAAP Revenue by Market</t>
  </si>
  <si>
    <t>Pharmaceutical</t>
  </si>
  <si>
    <t>Academia and government</t>
  </si>
  <si>
    <t>Diagnostics and clinical</t>
  </si>
  <si>
    <t>Chemical and energy</t>
  </si>
  <si>
    <t>Food</t>
  </si>
  <si>
    <t>Environmental and forensics</t>
  </si>
  <si>
    <t>Non GAAP Revenue by Market</t>
  </si>
  <si>
    <t>-2 ppts</t>
  </si>
  <si>
    <r>
      <rPr>
        <vertAlign val="superscript"/>
        <sz val="8"/>
        <color indexed="8"/>
        <rFont val="Arial"/>
        <family val="2"/>
      </rPr>
      <t>(b)</t>
    </r>
    <r>
      <rPr>
        <sz val="10"/>
        <color indexed="8"/>
        <rFont val="Arial"/>
        <family val="2"/>
      </rPr>
      <t xml:space="preserve"> The dollar impact from the current year currency impact is equal to the total year-over-year dollar change less the constant currency year-over-year change.</t>
    </r>
  </si>
  <si>
    <t xml:space="preserve">     Asset impairments</t>
  </si>
  <si>
    <t>-1 ppt</t>
  </si>
  <si>
    <r>
      <t xml:space="preserve">Business exit and divestiture costs </t>
    </r>
    <r>
      <rPr>
        <sz val="10"/>
        <color rgb="FF000000"/>
        <rFont val="Arial"/>
        <family val="2"/>
      </rPr>
      <t xml:space="preserve">include costs associated with business divestitures. </t>
    </r>
  </si>
  <si>
    <r>
      <rPr>
        <b/>
        <sz val="10"/>
        <color rgb="FF000000"/>
        <rFont val="Arial"/>
        <family val="2"/>
      </rPr>
      <t>Business exit and divestiture costs</t>
    </r>
    <r>
      <rPr>
        <sz val="10"/>
        <color indexed="8"/>
        <rFont val="Arial"/>
        <family val="2"/>
      </rPr>
      <t xml:space="preserve"> include costs associated with business divestitures. </t>
    </r>
  </si>
  <si>
    <t>Business exit and divestiture costs</t>
  </si>
  <si>
    <r>
      <t xml:space="preserve">Special compliance costs </t>
    </r>
    <r>
      <rPr>
        <sz val="10"/>
        <color indexed="8"/>
        <rFont val="Arial"/>
        <family val="2"/>
      </rPr>
      <t>associated with transforming our processes to implement new regulations such as data privacy regulations, revenue recognition, lease accounting and certain tax reporting requirements.</t>
    </r>
  </si>
  <si>
    <t xml:space="preserve">   Business exit and divestiture costs</t>
  </si>
  <si>
    <t>Pension settlement loss</t>
  </si>
  <si>
    <r>
      <rPr>
        <b/>
        <sz val="10"/>
        <color rgb="FF000000"/>
        <rFont val="Arial"/>
        <family val="2"/>
      </rPr>
      <t>Pension settlement loss</t>
    </r>
    <r>
      <rPr>
        <sz val="10"/>
        <color indexed="8"/>
        <rFont val="Arial"/>
        <family val="2"/>
      </rPr>
      <t xml:space="preserve"> relates to the relief of the US Retirement Plan pension obligation due to increased lump sum payouts over a specified accounting threshold. </t>
    </r>
  </si>
  <si>
    <r>
      <t xml:space="preserve">Pension settlement loss </t>
    </r>
    <r>
      <rPr>
        <sz val="10"/>
        <color rgb="FF000000"/>
        <rFont val="Arial"/>
        <family val="2"/>
      </rPr>
      <t xml:space="preserve">relates to the relief of the US Retirement Plan pension obligation due to increased lump sum payouts over a specified accounting threshold. </t>
    </r>
  </si>
  <si>
    <r>
      <rPr>
        <vertAlign val="superscript"/>
        <sz val="8"/>
        <color indexed="8"/>
        <rFont val="Arial"/>
        <family val="2"/>
      </rPr>
      <t>(a)</t>
    </r>
    <r>
      <rPr>
        <sz val="10"/>
        <color indexed="8"/>
        <rFont val="Arial"/>
        <family val="2"/>
      </rPr>
      <t xml:space="preserve"> The constant currency year-over-year growth percentage is calculated by recalculating all periods in the comparison period at the foreign currency exchange rates used for accounting during the last month of the current quarter and then using those revised values to calculate the year-over-year percentage change.</t>
    </r>
  </si>
  <si>
    <t>Q1'21</t>
  </si>
  <si>
    <t>Provision for income taxes</t>
  </si>
  <si>
    <r>
      <rPr>
        <b/>
        <sz val="10"/>
        <color indexed="8"/>
        <rFont val="Arial"/>
        <family val="2"/>
      </rPr>
      <t xml:space="preserve">Acquisition and Integration costs </t>
    </r>
    <r>
      <rPr>
        <sz val="10"/>
        <color indexed="8"/>
        <rFont val="Arial"/>
        <family val="2"/>
      </rPr>
      <t xml:space="preserve">include all incremental expenses incurred to effect a business combination. Such acquisition costs may include advisory, legal, tax, accounting, valuation, and other professional or consulting fees. Such integration costs may include expenses directly related to integration of business and facility operations, the transfer of assets and intellectual property, information technology systems and infrastructure and other employee-related costs. 
</t>
    </r>
  </si>
  <si>
    <t>Total liabilities and stockholders' equity</t>
  </si>
  <si>
    <t>RECONCILIATIONS OF REVENUE BY SEGMENT</t>
  </si>
  <si>
    <t>EXCLUDING ACQUISITIONS, DIVESTITURES AND THE IMPACT OF CURRENCY ADJUSTMENTS (CORE)</t>
  </si>
  <si>
    <t>RECONCILIATIONS OF REVENUE BY REGION</t>
  </si>
  <si>
    <t>RECONCILIATIONS OF REVENUE BY MARKET</t>
  </si>
  <si>
    <t xml:space="preserve"> EXCLUDING ACQUISITIONS, DIVESTITURES AND THE IMPACT OF CURRENCY ADJUSTMENTS (CORE)</t>
  </si>
  <si>
    <t>Loss on extinguishment of debt</t>
  </si>
  <si>
    <t>Repayment of senior notes</t>
  </si>
  <si>
    <t>Adjustments to reconcile net income to net cash provided by operating activities:</t>
  </si>
  <si>
    <t>Asset impairment charges</t>
  </si>
  <si>
    <t>Other non-cash expenses, net</t>
  </si>
  <si>
    <r>
      <t xml:space="preserve">Net cash provided by operating activities </t>
    </r>
    <r>
      <rPr>
        <vertAlign val="superscript"/>
        <sz val="10"/>
        <color indexed="8"/>
        <rFont val="Arial"/>
        <family val="2"/>
      </rPr>
      <t>(a)</t>
    </r>
  </si>
  <si>
    <t>Payment in exchange for convertible note</t>
  </si>
  <si>
    <t>Q2'21</t>
  </si>
  <si>
    <t>Acquisition of businesses and intangible assets, net of cash acquired</t>
  </si>
  <si>
    <t>Issuance of senior notes</t>
  </si>
  <si>
    <t>Debt issuance costs</t>
  </si>
  <si>
    <t>3 ppts</t>
  </si>
  <si>
    <t>4 ppts</t>
  </si>
  <si>
    <r>
      <t xml:space="preserve">Loss on extinguishment of debt </t>
    </r>
    <r>
      <rPr>
        <sz val="10"/>
        <color rgb="FF000000"/>
        <rFont val="Arial"/>
        <family val="2"/>
      </rPr>
      <t>relates to the net loss recorded on the redemption of $100 million of the $400 million outstanding 3.2% 2022 senior notes due on October 1, 2022, called on December 22, 2020 and settled on January 21, 2021 and the net loss recorded on the redemption of the remaining $300 million called on March 5, 2021 and settled on April 5, 2021.</t>
    </r>
  </si>
  <si>
    <r>
      <t xml:space="preserve">Loss on extinguishment of debt </t>
    </r>
    <r>
      <rPr>
        <sz val="10"/>
        <color indexed="8"/>
        <rFont val="Arial"/>
        <family val="2"/>
      </rPr>
      <t>relates to the net loss recorded on the redemption of $100 million of the $400 million outstanding 3.2% 2022 senior notes due on October 1, 2022, called on December 22, 2020 and settled on January 21, 2021 and the net loss recorded on the redemption of the remaining $300 million called on March 5, 2021 and settled on April 5, 2021.</t>
    </r>
  </si>
  <si>
    <t xml:space="preserve">   Loss on extinguishment of debt</t>
  </si>
  <si>
    <r>
      <t>Transformational initiatives</t>
    </r>
    <r>
      <rPr>
        <sz val="10"/>
        <color indexed="8"/>
        <rFont val="Arial"/>
        <family val="2"/>
      </rPr>
      <t xml:space="preserve"> include expenses associated with targeted cost reduction activities such as manufacturing transfers including costs to move manufacturing, site consolidations, legal entity and other business reorganizations, insourcing or outsourcing of activities. Such costs may include move and relocation costs, one-time termination benefits and other one-time reorganization costs. Included in this category are also expenses associated with company programs to transform our product lifecycle management (PLM) system and human resources and financial systems.
</t>
    </r>
  </si>
  <si>
    <r>
      <rPr>
        <b/>
        <sz val="10"/>
        <color indexed="8"/>
        <rFont val="Arial"/>
        <family val="2"/>
      </rPr>
      <t xml:space="preserve">Transformational initiatives </t>
    </r>
    <r>
      <rPr>
        <sz val="10"/>
        <color indexed="8"/>
        <rFont val="Arial"/>
        <family val="2"/>
      </rPr>
      <t xml:space="preserve">include expenses associated with targeted cost reduction activities such as manufacturing transfers including costs to move manufacturing, site consolidations, legal entity and other business reorganizations, insourcing or outsourcing of activities. Such costs may include move and relocation costs, one-time termination benefits and other one-time reorganization costs. Included in this category are also expenses associated with company programs to transform our product lifecycle management (PLM) system and human resources and financial systems.
</t>
    </r>
  </si>
  <si>
    <t>GAAP Revenue</t>
  </si>
  <si>
    <t>Non GAAP Revenue</t>
  </si>
  <si>
    <t>Two-Year Stack Core Revenue Growth Percentage</t>
  </si>
  <si>
    <t>RECONCILIATIONS OF TWO-YEAR STACK REVENUE GROWTH PERCENTAGE</t>
  </si>
  <si>
    <t>Q3'21</t>
  </si>
  <si>
    <t>Proceeds from sale of property, plant and equipment</t>
  </si>
  <si>
    <t>Payment to acquire intangible assets</t>
  </si>
  <si>
    <t>Retained earnings</t>
  </si>
  <si>
    <t xml:space="preserve">   (3) Depreciation expense</t>
  </si>
  <si>
    <t>Non-GAAP Income from Operations and Operating Margin (FY21 vs FY20)</t>
  </si>
  <si>
    <t>FY21</t>
  </si>
  <si>
    <t>Years Ended</t>
  </si>
  <si>
    <t>Q4'21</t>
  </si>
  <si>
    <t>October 31, 2021</t>
  </si>
  <si>
    <t>1 ppt</t>
  </si>
  <si>
    <t>Proceeds from revolving credit facility</t>
  </si>
  <si>
    <t>Two-Year Stack Core Revenue Growth Percentage (FY21 vs FY20)</t>
  </si>
  <si>
    <r>
      <t>Acquisition and integration costs</t>
    </r>
    <r>
      <rPr>
        <sz val="10"/>
        <color indexed="8"/>
        <rFont val="Arial"/>
        <family val="2"/>
      </rPr>
      <t xml:space="preserve"> include all incremental expenses incurred to effect a business combination. Such acquisition costs may include advisory, legal, tax, accounting, valuation, and other professional or consulting fees. Such integration costs may include expenses directly related to integration of business and facility operations, the transfer of assets and intellectual property, information technology systems and infrastructure and other employee-related costs. 
</t>
    </r>
  </si>
  <si>
    <t>Short-term investments</t>
  </si>
  <si>
    <t>Change in fair value of contingent consideration</t>
  </si>
  <si>
    <r>
      <t xml:space="preserve">Other </t>
    </r>
    <r>
      <rPr>
        <sz val="10"/>
        <color indexed="8"/>
        <rFont val="Arial"/>
        <family val="2"/>
      </rPr>
      <t>includes certain legal costs and settlements, special compliance costs and acceleration of share-based compensation expense in addition to other miscellaneous adjustments.</t>
    </r>
  </si>
  <si>
    <t>2 ppts</t>
  </si>
  <si>
    <t>5 ppts</t>
  </si>
  <si>
    <r>
      <rPr>
        <b/>
        <sz val="10"/>
        <color indexed="8"/>
        <rFont val="Arial"/>
        <family val="2"/>
      </rPr>
      <t>Other</t>
    </r>
    <r>
      <rPr>
        <sz val="10"/>
        <color indexed="8"/>
        <rFont val="Arial"/>
        <family val="2"/>
      </rPr>
      <t xml:space="preserve"> includes certain legal costs and settlements, special compliance costs and acceleration of share-based compensation expense in addition to other miscellaneous adjustments.</t>
    </r>
  </si>
  <si>
    <t>Payment to acquire equity securities</t>
  </si>
  <si>
    <t>Proceeds from sale of equity securities</t>
  </si>
  <si>
    <t xml:space="preserve">   Pension settlement loss</t>
  </si>
  <si>
    <t>Income from operations reflect the results of our reportable segments under Agilent's management reporting system which are not necessarily in conformity with GAAP financial measures. Income from operations of our reporting segments exclude, among other things, charges related to asset impairments, amortization of intangibles, transformational initiatives, acquisition and integration costs, change in fair value of contingent consideration and business exit and divestiture costs.</t>
  </si>
  <si>
    <r>
      <t xml:space="preserve">Change in fair value of contingent consideration </t>
    </r>
    <r>
      <rPr>
        <sz val="10"/>
        <color rgb="FF000000"/>
        <rFont val="Arial"/>
        <family val="2"/>
      </rPr>
      <t>represents changes in the fair value estimate of acquisition-related contingent consideration.</t>
    </r>
  </si>
  <si>
    <t>We provide non-GAAP gross margin, research &amp; development and selling, general &amp; administrative expense amounts in order to provide meaningful supplemental information regarding our operational performance and our prospects for the future. These supplemental measures exclude, among other things, charges related to asset impairments, amortization of intangibles, transformational initiatives, acquisition and integration costs, change in fair value of contingent consideration and business exit and divestiture costs.</t>
  </si>
  <si>
    <t>We provide non-GAAP income from operations and non-GAAP operating margin amounts in order to provide meaningful supplemental information regarding our operational performance and our prospects for the future. These supplemental measures exclude, among other things, charges related to asset impairments, amortization of intangibles, transformational initiatives, acquisition and integration costs, change in fair value of contingent consideration and business exit and divestiture costs.</t>
  </si>
  <si>
    <t xml:space="preserve">   Change in fair value of contingent consideration</t>
  </si>
  <si>
    <t>Repayment of revolving credit facility</t>
  </si>
  <si>
    <t>Condensed Consolidated Statement of Operations (Three Months Ended January 31, 2022 and 2021)</t>
  </si>
  <si>
    <t>Condensed Consolidated Balance Sheet as of January 31, 2022 and October 31, 2021</t>
  </si>
  <si>
    <t>Condensed Consolidated Statement of Cash Flows (Three Months Ended January 31, 2022 and 2021)</t>
  </si>
  <si>
    <t>Gross Margin, R&amp;D, SG&amp;A - GAAP to Non-GAAP (Q1'22 vs Q1'21)</t>
  </si>
  <si>
    <t>Gross Margin, R&amp;D, SG&amp;A - GAAP to Non-GAAP (FY22 vs FY21)</t>
  </si>
  <si>
    <t>Non-GAAP Income from Operations and Operating Margin (Q1'22 vs Q1'21)</t>
  </si>
  <si>
    <t>Core Revenue by Segment (Q1'22 vs Q1'21)</t>
  </si>
  <si>
    <t>Core Revenue by Segment (FY22 vs FY21)</t>
  </si>
  <si>
    <t>Core Revenue by Region (Q1'22 vs Q1'21)</t>
  </si>
  <si>
    <t>Core Revenue by Region (FY22 vs FY21)</t>
  </si>
  <si>
    <t>Core Revenue by Market (Q1'22 vs Q1'21)</t>
  </si>
  <si>
    <t>Core Revenue by Market (FY22 vs FY21)</t>
  </si>
  <si>
    <t>January 31,</t>
  </si>
  <si>
    <t>and 302 million shares at October 31, 2021, issued and outstanding</t>
  </si>
  <si>
    <t>Q1'22</t>
  </si>
  <si>
    <t>Agilent Technologies, Inc.
Non-GAAP Financial Results Q1'21 - Q1'22
(Unaudited)</t>
  </si>
  <si>
    <t>October 31, 2022</t>
  </si>
  <si>
    <t>January 31, 2022</t>
  </si>
  <si>
    <r>
      <rPr>
        <b/>
        <sz val="10"/>
        <color rgb="FF000000"/>
        <rFont val="Arial"/>
        <family val="2"/>
      </rPr>
      <t>Change in fair value of contingent consideration</t>
    </r>
    <r>
      <rPr>
        <sz val="10"/>
        <color indexed="8"/>
        <rFont val="Arial"/>
        <family val="2"/>
      </rPr>
      <t xml:space="preserve"> </t>
    </r>
    <r>
      <rPr>
        <sz val="10"/>
        <color rgb="FF000000"/>
        <rFont val="Arial"/>
        <family val="2"/>
      </rPr>
      <t>represents changes in the fair value estimate of acquisition-related contingent consideration.</t>
    </r>
  </si>
  <si>
    <t>Income tax payments, net</t>
  </si>
  <si>
    <t>shares authorized; 300 million shares at Janaury 31, 2022</t>
  </si>
  <si>
    <t>0.3 ppt</t>
  </si>
  <si>
    <t>0.2 ppt</t>
  </si>
  <si>
    <t>-0.7 ppt</t>
  </si>
  <si>
    <t>0.8 ppt</t>
  </si>
  <si>
    <t>We provide non-GAAP gross margin, research &amp; development and selling, general &amp; administrative expense amounts in order to provide meaningful supplemental information regarding our operational performance and our prospects for the future. These supplemental measures exclude, among other things, charges related to amortization of intangibles, transformational initiatives, acquisition and integration costs and change in fair value of contingent consideration.</t>
  </si>
  <si>
    <t>We provide non-GAAP income from operations and non-GAAP operating margin amounts in order to provide meaningful supplemental information regarding our operational performance and our prospects for the future. These supplemental measures exclude, among other things, charges related to amortization of intangibles, transformational initiatives, acquisition and integration costs and change in fair value of contingent consideration.</t>
  </si>
  <si>
    <r>
      <rPr>
        <vertAlign val="superscript"/>
        <sz val="10"/>
        <color indexed="8"/>
        <rFont val="Arial"/>
        <family val="2"/>
      </rPr>
      <t>(a)</t>
    </r>
    <r>
      <rPr>
        <sz val="10"/>
        <color indexed="8"/>
        <rFont val="Arial"/>
        <family val="2"/>
      </rPr>
      <t xml:space="preserve"> The adjustment for taxes excludes tax expense (benefits) that management believes are not directly related to on-going operations and which are either isolated or cannot be expected to occur again with any regularity or predictability. For the three months ended January 31, 2021, April 30, 2021 and July 31, 2021, management used a non-GAAP effective tax rate of 14.75%.  For the three months ended October 31, 2021, management used a non-GAAP effective tax rate of 13.00%.  For the three months ended January 31, 2022, management used a non-GAAP effective tax rate of 14.25%.</t>
    </r>
  </si>
  <si>
    <t>Net loss (gain) on equity securities</t>
  </si>
  <si>
    <r>
      <rPr>
        <b/>
        <sz val="10"/>
        <color rgb="FF000000"/>
        <rFont val="Arial"/>
        <family val="2"/>
      </rPr>
      <t>Net loss (gain) on equity securities</t>
    </r>
    <r>
      <rPr>
        <sz val="10"/>
        <color rgb="FF000000"/>
        <rFont val="Arial"/>
        <family val="2"/>
      </rPr>
      <t xml:space="preserve"> relates to the realized and unrealized mark-to-market adjustments for our marketable and non-marketable equity securities.</t>
    </r>
  </si>
  <si>
    <t>-3 ppts</t>
  </si>
  <si>
    <t xml:space="preserve">   Net loss (gain) on equity securities</t>
  </si>
  <si>
    <t>Net decrease in cash, cash equivalents and restricted cash</t>
  </si>
  <si>
    <r>
      <rPr>
        <b/>
        <sz val="10"/>
        <color rgb="FF000000"/>
        <rFont val="Arial"/>
        <family val="2"/>
      </rPr>
      <t>Net loss (gain) on equity securities</t>
    </r>
    <r>
      <rPr>
        <sz val="10"/>
        <color rgb="FF000000"/>
        <rFont val="Arial"/>
        <family val="2"/>
      </rPr>
      <t xml:space="preserve"> relates to the realized and unrealized mark-to-market adjustment on our marketable and non-marketable equity securities.</t>
    </r>
  </si>
  <si>
    <t>We provide the non-GAAP income statements in order to provide meaningful supplemental information regarding our operational performance and our prospects for the future. These supplemental measures exclude, among other things, charges related to asset impairments, amortization of intangibles, transformational initiatives, acquisition and integration costs, change in fair value of contingent consideration, loss on extinguishment of debt, business exit and divestiture costs, pension settlement loss and net loss (gain) on equity securities.</t>
  </si>
  <si>
    <t>We provide non-GAAP net income and non-GAAP net income per share amounts in order to provide meaningful supplemental information regarding our operational performance and our prospects for the future. These supplemental measures exclude, among other things, charges related to asset impairments, amortization of intangibles, transformational initiatives, acquisition and integration costs, change in fair value of contingent consideration, loss on extinguishment of debt, business exit and divestiture costs, pension settlement loss and net loss (gain) on equity securities.</t>
  </si>
  <si>
    <t>Q1'20</t>
  </si>
  <si>
    <t>Two-Year Stack Core Revenue Growth Percentage (Q1'22 and Q1'21)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</si>
</sst>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5" formatCode="&quot;$&quot;#,##0_);\(&quot;$&quot;#,##0\)"/>
    <numFmt numFmtId="44" formatCode="_(&quot;$&quot;* #,##0.00_);_(&quot;$&quot;* \(#,##0.00\);_(&quot;$&quot;* &quot;-&quot;??_);_(@_)"/>
    <numFmt numFmtId="43" formatCode="_(* #,##0.00_);_(* \(#,##0.00\);_(* &quot;-&quot;??_);_(@_)"/>
    <numFmt numFmtId="164" formatCode="_(&quot;$&quot;* #,##0_);_(&quot;$&quot;* \(#,##0\);_(&quot;$&quot;* &quot;-&quot;??_);_(@_)"/>
    <numFmt numFmtId="165" formatCode="#%;\(#%\)"/>
    <numFmt numFmtId="166" formatCode="_(* #,##0.0_);_(* \(#,##0.0\);_(* &quot;-&quot;??_);_(@_)"/>
    <numFmt numFmtId="167" formatCode="_(* #,##0_);_(* \(#,##0\);_(* &quot;-&quot;??_);_(@_)"/>
    <numFmt numFmtId="168" formatCode="_(&quot;$&quot;* #,##0.000_);_(&quot;$&quot;* \(#,##0.000\);_(&quot;$&quot;* &quot;-&quot;??_);_(@_)"/>
    <numFmt numFmtId="169" formatCode="_(* #,##0.000_);_(* \(#,##0.000\);_(* &quot;-&quot;??_);_(@_)"/>
    <numFmt numFmtId="170" formatCode="0.0%"/>
    <numFmt numFmtId="171" formatCode="0.0\ \p\p\t"/>
    <numFmt numFmtId="172" formatCode="0\ \p\p\t"/>
    <numFmt numFmtId="173" formatCode="0.000%"/>
    <numFmt numFmtId="174" formatCode="#,##0.000"/>
    <numFmt numFmtId="175" formatCode="mmmm\ d\,\ yyyy"/>
    <numFmt numFmtId="176" formatCode="#,##0.0_);\(#,##0.0\)"/>
    <numFmt numFmtId="177" formatCode="_(* #,##0.0000_);_(* \(#,##0.0000\);_(* &quot;-&quot;??_);_(@_)"/>
    <numFmt numFmtId="178" formatCode="&quot;$&quot;#,##0,_);[Red]\(&quot;$&quot;#,##0,\)"/>
    <numFmt numFmtId="179" formatCode="0.0%;[Red]\(0.0%\)"/>
    <numFmt numFmtId="180" formatCode="0%;[Red]\(0%\)"/>
    <numFmt numFmtId="181" formatCode="0.0%;\(0.0%\)"/>
    <numFmt numFmtId="182" formatCode="0.00\ \p\p\t;[Red]\(0.00\ \p\p\t\)"/>
    <numFmt numFmtId="183" formatCode="#,##0.00&quot; $&quot;;\-#,##0.00&quot; $&quot;"/>
    <numFmt numFmtId="184" formatCode="0%;\(0%\)"/>
    <numFmt numFmtId="185" formatCode="&quot;   &quot;@"/>
    <numFmt numFmtId="186" formatCode="_(* #,##0_);_(* \(#,##0\);_(* &quot;-&quot;_)"/>
    <numFmt numFmtId="187" formatCode="&quot;\&quot;#,##0.00;[Red]&quot;\&quot;\-#,##0.00"/>
    <numFmt numFmtId="188" formatCode="&quot;\&quot;#,##0;[Red]&quot;\&quot;\-#,##0"/>
  </numFmts>
  <fonts count="56">
    <font>
      <sz val="11"/>
      <color theme="1"/>
      <name val="Calibri"/>
      <family val="2"/>
      <scheme val="minor"/>
    </font>
    <font>
      <sz val="10"/>
      <color indexed="8"/>
      <name val="Arial"/>
      <family val="2"/>
    </font>
    <font>
      <vertAlign val="superscript"/>
      <sz val="10"/>
      <color indexed="8"/>
      <name val="Arial"/>
      <family val="2"/>
    </font>
    <font>
      <b/>
      <sz val="10"/>
      <color indexed="8"/>
      <name val="Arial"/>
      <family val="2"/>
    </font>
    <font>
      <vertAlign val="superscript"/>
      <sz val="8"/>
      <color indexed="8"/>
      <name val="Arial"/>
      <family val="2"/>
    </font>
    <font>
      <sz val="18"/>
      <color indexed="8"/>
      <name val="Arial"/>
      <family val="2"/>
    </font>
    <font>
      <sz val="10"/>
      <name val="Arial"/>
      <family val="2"/>
    </font>
    <font>
      <b/>
      <sz val="14"/>
      <name val="Arial"/>
      <family val="2"/>
    </font>
    <font>
      <b/>
      <sz val="10"/>
      <name val="Arial"/>
      <family val="2"/>
    </font>
    <font>
      <b/>
      <sz val="10"/>
      <color indexed="9"/>
      <name val="Arial"/>
      <family val="2"/>
    </font>
    <font>
      <u/>
      <sz val="10"/>
      <name val="Arial"/>
      <family val="2"/>
    </font>
    <font>
      <b/>
      <sz val="12"/>
      <name val="Arial"/>
      <family val="2"/>
    </font>
    <font>
      <sz val="10"/>
      <name val="Arial"/>
      <family val="2"/>
    </font>
    <font>
      <sz val="12"/>
      <name val="???"/>
      <family val="1"/>
      <charset val="129"/>
    </font>
    <font>
      <sz val="10"/>
      <color indexed="8"/>
      <name val="MS Sans Serif"/>
      <family val="2"/>
    </font>
    <font>
      <b/>
      <sz val="12"/>
      <name val="Times New Roman"/>
      <family val="1"/>
    </font>
    <font>
      <b/>
      <sz val="10"/>
      <name val="MS Sans Serif"/>
      <family val="2"/>
    </font>
    <font>
      <sz val="12"/>
      <name val="Arial"/>
      <family val="2"/>
    </font>
    <font>
      <sz val="10"/>
      <name val="Helv"/>
    </font>
    <font>
      <sz val="10"/>
      <color indexed="0"/>
      <name val="MS Sans Serif"/>
      <family val="2"/>
    </font>
    <font>
      <sz val="7"/>
      <name val="Small Fonts"/>
      <family val="2"/>
    </font>
    <font>
      <sz val="8"/>
      <name val="Arial"/>
      <family val="2"/>
    </font>
    <font>
      <b/>
      <u/>
      <sz val="11"/>
      <color indexed="37"/>
      <name val="Arial"/>
      <family val="2"/>
    </font>
    <font>
      <b/>
      <sz val="10"/>
      <name val="Arial"/>
      <family val="2"/>
    </font>
    <font>
      <b/>
      <sz val="18"/>
      <name val="Arial"/>
      <family val="2"/>
    </font>
    <font>
      <b/>
      <sz val="12"/>
      <name val="Arial"/>
      <family val="2"/>
    </font>
    <font>
      <sz val="9"/>
      <name val="Times New Roman"/>
      <family val="1"/>
    </font>
    <font>
      <sz val="10"/>
      <color indexed="12"/>
      <name val="Arial"/>
      <family val="2"/>
    </font>
    <font>
      <sz val="11"/>
      <name val="Arial"/>
      <family val="2"/>
    </font>
    <font>
      <i/>
      <sz val="9"/>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0"/>
      <name val="MS Sans Serif"/>
      <family val="2"/>
    </font>
    <font>
      <b/>
      <sz val="11"/>
      <name val="Times New Roman"/>
      <family val="1"/>
    </font>
    <font>
      <sz val="22"/>
      <color indexed="9"/>
      <name val="Bodoni Black"/>
      <family val="1"/>
    </font>
    <font>
      <sz val="8"/>
      <name val="Arial"/>
      <family val="2"/>
    </font>
    <font>
      <sz val="8"/>
      <color indexed="12"/>
      <name val="Arial"/>
      <family val="2"/>
    </font>
    <font>
      <sz val="11"/>
      <name val="ＭＳ Ｐゴシック"/>
      <family val="3"/>
      <charset val="128"/>
    </font>
    <font>
      <sz val="10"/>
      <name val="Helv"/>
      <family val="2"/>
    </font>
    <font>
      <b/>
      <u/>
      <sz val="10"/>
      <name val="Arial"/>
      <family val="2"/>
    </font>
    <font>
      <sz val="10"/>
      <color indexed="8"/>
      <name val="Calibri"/>
      <family val="2"/>
    </font>
    <font>
      <b/>
      <vertAlign val="superscript"/>
      <sz val="10"/>
      <color indexed="8"/>
      <name val="Arial"/>
      <family val="2"/>
    </font>
    <font>
      <sz val="11"/>
      <color theme="1"/>
      <name val="Calibri"/>
      <family val="2"/>
      <scheme val="minor"/>
    </font>
    <font>
      <u/>
      <sz val="11"/>
      <color theme="10"/>
      <name val="Calibri"/>
      <family val="2"/>
      <scheme val="minor"/>
    </font>
    <font>
      <sz val="10"/>
      <color theme="1"/>
      <name val="Calibri"/>
      <family val="2"/>
      <scheme val="minor"/>
    </font>
    <font>
      <sz val="10"/>
      <color theme="1"/>
      <name val="Arial"/>
      <family val="2"/>
    </font>
    <font>
      <b/>
      <sz val="10"/>
      <color theme="1"/>
      <name val="Arial"/>
      <family val="2"/>
    </font>
    <font>
      <b/>
      <sz val="12"/>
      <color theme="1"/>
      <name val="Arial"/>
      <family val="2"/>
    </font>
    <font>
      <sz val="11"/>
      <color theme="1"/>
      <name val="Arial"/>
      <family val="2"/>
    </font>
    <font>
      <b/>
      <u/>
      <sz val="10"/>
      <color theme="1"/>
      <name val="Arial"/>
      <family val="2"/>
    </font>
    <font>
      <u/>
      <sz val="10"/>
      <color theme="10"/>
      <name val="Arial"/>
      <family val="2"/>
    </font>
    <font>
      <vertAlign val="superscript"/>
      <sz val="10"/>
      <color theme="1"/>
      <name val="Arial"/>
      <family val="2"/>
    </font>
    <font>
      <b/>
      <sz val="10"/>
      <color rgb="FF000000"/>
      <name val="Arial"/>
      <family val="2"/>
    </font>
    <font>
      <sz val="10"/>
      <color rgb="FF000000"/>
      <name val="Arial"/>
      <family val="2"/>
    </font>
  </fonts>
  <fills count="17">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mediumGray">
        <fgColor indexed="22"/>
      </patternFill>
    </fill>
    <fill>
      <patternFill patternType="solid">
        <fgColor indexed="12"/>
        <bgColor indexed="37"/>
      </patternFill>
    </fill>
    <fill>
      <patternFill patternType="solid">
        <fgColor indexed="40"/>
        <bgColor indexed="64"/>
      </patternFill>
    </fill>
    <fill>
      <patternFill patternType="solid">
        <fgColor indexed="27"/>
        <bgColor indexed="64"/>
      </patternFill>
    </fill>
    <fill>
      <patternFill patternType="solid">
        <fgColor indexed="43"/>
        <bgColor indexed="64"/>
      </patternFill>
    </fill>
    <fill>
      <patternFill patternType="solid">
        <fgColor indexed="18"/>
        <bgColor indexed="64"/>
      </patternFill>
    </fill>
    <fill>
      <patternFill patternType="solid">
        <fgColor indexed="4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s>
  <borders count="23">
    <border>
      <left/>
      <right/>
      <top/>
      <bottom/>
      <diagonal/>
    </border>
    <border diagonalUp="1" diagonalDown="1">
      <left/>
      <right/>
      <top/>
      <bottom/>
      <diagonal/>
    </border>
    <border>
      <left style="double">
        <color indexed="64"/>
      </left>
      <right/>
      <top/>
      <bottom style="hair">
        <color indexed="64"/>
      </bottom>
      <diagonal/>
    </border>
    <border>
      <left/>
      <right/>
      <top/>
      <bottom style="thin">
        <color indexed="64"/>
      </bottom>
      <diagonal/>
    </border>
    <border>
      <left/>
      <right/>
      <top style="thin">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right/>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s>
  <cellStyleXfs count="210">
    <xf numFmtId="0" fontId="0" fillId="0" borderId="0"/>
    <xf numFmtId="0" fontId="12" fillId="0" borderId="1" quotePrefix="1">
      <alignment horizontal="justify" vertical="justify" textRotation="127" wrapText="1" justifyLastLine="1"/>
      <protection hidden="1"/>
    </xf>
    <xf numFmtId="0" fontId="6" fillId="0" borderId="1" quotePrefix="1">
      <alignment horizontal="justify" vertical="justify" textRotation="127" wrapText="1" justifyLastLine="1"/>
      <protection hidden="1"/>
    </xf>
    <xf numFmtId="0" fontId="12" fillId="0" borderId="0"/>
    <xf numFmtId="0" fontId="12" fillId="0" borderId="1" quotePrefix="1">
      <alignment horizontal="justify" vertical="justify" textRotation="127" wrapText="1" justifyLastLine="1"/>
      <protection hidden="1"/>
    </xf>
    <xf numFmtId="0" fontId="12" fillId="0" borderId="0"/>
    <xf numFmtId="0" fontId="6" fillId="0" borderId="0"/>
    <xf numFmtId="0" fontId="6" fillId="0" borderId="1" quotePrefix="1">
      <alignment horizontal="justify" vertical="justify" textRotation="127" wrapText="1" justifyLastLine="1"/>
      <protection hidden="1"/>
    </xf>
    <xf numFmtId="0" fontId="6" fillId="0" borderId="0"/>
    <xf numFmtId="0" fontId="6" fillId="0" borderId="0"/>
    <xf numFmtId="0" fontId="6" fillId="0" borderId="1" quotePrefix="1">
      <alignment horizontal="justify" vertical="justify" textRotation="127" wrapText="1" justifyLastLine="1"/>
      <protection hidden="1"/>
    </xf>
    <xf numFmtId="0" fontId="6" fillId="0" borderId="0"/>
    <xf numFmtId="0" fontId="6" fillId="0" borderId="0"/>
    <xf numFmtId="0" fontId="6" fillId="0" borderId="1" quotePrefix="1">
      <alignment horizontal="justify" vertical="justify" textRotation="127" wrapText="1" justifyLastLine="1"/>
      <protection hidden="1"/>
    </xf>
    <xf numFmtId="0" fontId="6" fillId="0" borderId="0"/>
    <xf numFmtId="0" fontId="6" fillId="0" borderId="0"/>
    <xf numFmtId="0" fontId="6" fillId="0" borderId="1" quotePrefix="1">
      <alignment horizontal="justify" vertical="justify" textRotation="127" wrapText="1" justifyLastLine="1"/>
      <protection hidden="1"/>
    </xf>
    <xf numFmtId="0" fontId="6" fillId="0" borderId="0"/>
    <xf numFmtId="0" fontId="6" fillId="0" borderId="0"/>
    <xf numFmtId="0" fontId="6" fillId="0" borderId="1" quotePrefix="1">
      <alignment horizontal="justify" vertical="justify" textRotation="127" wrapText="1" justifyLastLine="1"/>
      <protection hidden="1"/>
    </xf>
    <xf numFmtId="0" fontId="6" fillId="0" borderId="0"/>
    <xf numFmtId="0" fontId="13" fillId="0" borderId="0"/>
    <xf numFmtId="0" fontId="40" fillId="0" borderId="0"/>
    <xf numFmtId="4" fontId="6" fillId="0" borderId="0"/>
    <xf numFmtId="0" fontId="14" fillId="0" borderId="0" applyNumberFormat="0" applyFill="0" applyBorder="0" applyAlignment="0" applyProtection="0"/>
    <xf numFmtId="49" fontId="6" fillId="0" borderId="0">
      <alignment horizontal="center"/>
    </xf>
    <xf numFmtId="0" fontId="12" fillId="0" borderId="1" quotePrefix="1">
      <alignment horizontal="justify" vertical="justify" textRotation="127" wrapText="1" justifyLastLine="1"/>
      <protection hidden="1"/>
    </xf>
    <xf numFmtId="0" fontId="6" fillId="0" borderId="1" quotePrefix="1">
      <alignment horizontal="justify" vertical="justify" textRotation="127" wrapText="1" justifyLastLine="1"/>
      <protection hidden="1"/>
    </xf>
    <xf numFmtId="49" fontId="6" fillId="0" borderId="0"/>
    <xf numFmtId="0" fontId="12" fillId="0" borderId="1" quotePrefix="1">
      <alignment horizontal="justify" vertical="justify" textRotation="127" wrapText="1" justifyLastLine="1"/>
      <protection hidden="1"/>
    </xf>
    <xf numFmtId="0" fontId="6" fillId="0" borderId="1" quotePrefix="1">
      <alignment horizontal="justify" vertical="justify" textRotation="127" wrapText="1" justifyLastLine="1"/>
      <protection hidden="1"/>
    </xf>
    <xf numFmtId="0" fontId="40" fillId="0" borderId="0"/>
    <xf numFmtId="0" fontId="14" fillId="0" borderId="0" applyNumberFormat="0" applyFill="0" applyBorder="0" applyAlignment="0" applyProtection="0"/>
    <xf numFmtId="0" fontId="12" fillId="0" borderId="1" quotePrefix="1">
      <alignment horizontal="justify" vertical="justify" textRotation="127" wrapText="1" justifyLastLine="1"/>
      <protection hidden="1"/>
    </xf>
    <xf numFmtId="0" fontId="6" fillId="0" borderId="1" quotePrefix="1">
      <alignment horizontal="justify" vertical="justify" textRotation="127" wrapText="1" justifyLastLine="1"/>
      <protection hidden="1"/>
    </xf>
    <xf numFmtId="0" fontId="12" fillId="0" borderId="1" quotePrefix="1">
      <alignment horizontal="justify" vertical="justify" textRotation="127" wrapText="1" justifyLastLine="1"/>
      <protection hidden="1"/>
    </xf>
    <xf numFmtId="0" fontId="6" fillId="0" borderId="1" quotePrefix="1">
      <alignment horizontal="justify" vertical="justify" textRotation="127" wrapText="1" justifyLastLine="1"/>
      <protection hidden="1"/>
    </xf>
    <xf numFmtId="0" fontId="12" fillId="0" borderId="1" quotePrefix="1">
      <alignment horizontal="justify" vertical="justify" textRotation="127" wrapText="1" justifyLastLine="1"/>
      <protection hidden="1"/>
    </xf>
    <xf numFmtId="0" fontId="6" fillId="0" borderId="1" quotePrefix="1">
      <alignment horizontal="justify" vertical="justify" textRotation="127" wrapText="1" justifyLastLine="1"/>
      <protection hidden="1"/>
    </xf>
    <xf numFmtId="0" fontId="14" fillId="0" borderId="0" applyNumberFormat="0" applyFill="0" applyBorder="0" applyAlignment="0" applyProtection="0"/>
    <xf numFmtId="164" fontId="12" fillId="0" borderId="0" applyFont="0" applyFill="0" applyBorder="0" applyAlignment="0" applyProtection="0"/>
    <xf numFmtId="164"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74" fontId="12" fillId="2" borderId="2">
      <alignment horizontal="center" vertical="center"/>
    </xf>
    <xf numFmtId="174" fontId="6" fillId="2" borderId="2">
      <alignment horizontal="center" vertical="center"/>
    </xf>
    <xf numFmtId="0" fontId="15" fillId="0" borderId="3" applyNumberFormat="0" applyFill="0" applyAlignment="0" applyProtection="0"/>
    <xf numFmtId="5" fontId="16" fillId="0" borderId="4" applyAlignment="0" applyProtection="0"/>
    <xf numFmtId="166" fontId="12" fillId="0" borderId="0" applyFont="0" applyFill="0" applyBorder="0" applyAlignment="0" applyProtection="0"/>
    <xf numFmtId="166" fontId="6" fillId="0" borderId="0" applyFont="0" applyFill="0" applyBorder="0" applyAlignment="0" applyProtection="0"/>
    <xf numFmtId="0" fontId="12" fillId="0" borderId="1" quotePrefix="1">
      <alignment horizontal="justify" vertical="justify" textRotation="127" wrapText="1" justifyLastLine="1"/>
      <protection hidden="1"/>
    </xf>
    <xf numFmtId="0" fontId="6" fillId="0" borderId="1" quotePrefix="1">
      <alignment horizontal="justify" vertical="justify" textRotation="127" wrapText="1" justifyLastLine="1"/>
      <protection hidden="1"/>
    </xf>
    <xf numFmtId="178" fontId="17" fillId="0" borderId="0" applyFill="0" applyBorder="0" applyAlignment="0"/>
    <xf numFmtId="176" fontId="18" fillId="0" borderId="0" applyFill="0" applyBorder="0" applyAlignment="0"/>
    <xf numFmtId="177" fontId="18" fillId="0" borderId="0" applyFill="0" applyBorder="0" applyAlignment="0"/>
    <xf numFmtId="179" fontId="18" fillId="0" borderId="0" applyFill="0" applyBorder="0" applyAlignment="0"/>
    <xf numFmtId="180" fontId="18" fillId="0" borderId="0" applyFill="0" applyBorder="0" applyAlignment="0"/>
    <xf numFmtId="44" fontId="18" fillId="0" borderId="0" applyFill="0" applyBorder="0" applyAlignment="0"/>
    <xf numFmtId="181" fontId="18" fillId="0" borderId="0" applyFill="0" applyBorder="0" applyAlignment="0"/>
    <xf numFmtId="176" fontId="18" fillId="0" borderId="0" applyFill="0" applyBorder="0" applyAlignment="0"/>
    <xf numFmtId="43" fontId="44" fillId="0" borderId="0" applyFont="0" applyFill="0" applyBorder="0" applyAlignment="0" applyProtection="0"/>
    <xf numFmtId="44" fontId="18"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7" fontId="12" fillId="0" borderId="0" applyFill="0" applyBorder="0" applyAlignment="0" applyProtection="0"/>
    <xf numFmtId="0" fontId="18" fillId="0" borderId="0"/>
    <xf numFmtId="37" fontId="6" fillId="0" borderId="0" applyFill="0" applyBorder="0" applyAlignment="0" applyProtection="0"/>
    <xf numFmtId="37" fontId="6" fillId="0" borderId="0" applyFill="0" applyBorder="0" applyAlignment="0" applyProtection="0"/>
    <xf numFmtId="37" fontId="6" fillId="0" borderId="0" applyFill="0" applyBorder="0" applyAlignment="0" applyProtection="0"/>
    <xf numFmtId="37" fontId="6" fillId="0" borderId="0" applyFill="0" applyBorder="0" applyAlignment="0" applyProtection="0"/>
    <xf numFmtId="37" fontId="6" fillId="0" borderId="0" applyFill="0" applyBorder="0" applyAlignment="0" applyProtection="0"/>
    <xf numFmtId="0" fontId="19" fillId="0" borderId="0" applyNumberFormat="0" applyFill="0" applyBorder="0" applyAlignment="0" applyProtection="0"/>
    <xf numFmtId="170" fontId="20" fillId="0" borderId="0" applyNumberFormat="0" applyFill="0" applyAlignment="0" applyProtection="0"/>
    <xf numFmtId="0" fontId="18" fillId="0" borderId="0"/>
    <xf numFmtId="44" fontId="44" fillId="0" borderId="0" applyFont="0" applyFill="0" applyBorder="0" applyAlignment="0" applyProtection="0"/>
    <xf numFmtId="176" fontId="18"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4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5" fontId="12" fillId="0" borderId="0" applyFill="0" applyBorder="0" applyAlignment="0" applyProtection="0"/>
    <xf numFmtId="5" fontId="6" fillId="0" borderId="0" applyFill="0" applyBorder="0" applyAlignment="0" applyProtection="0"/>
    <xf numFmtId="182" fontId="12" fillId="0" borderId="0" applyFont="0" applyFill="0" applyBorder="0" applyAlignment="0" applyProtection="0"/>
    <xf numFmtId="182" fontId="6" fillId="0" borderId="0" applyFont="0" applyFill="0" applyBorder="0" applyAlignment="0" applyProtection="0"/>
    <xf numFmtId="175" fontId="12" fillId="0" borderId="0" applyFill="0" applyBorder="0" applyAlignment="0" applyProtection="0"/>
    <xf numFmtId="175" fontId="6" fillId="0" borderId="0" applyFill="0" applyBorder="0" applyAlignment="0" applyProtection="0"/>
    <xf numFmtId="14" fontId="1" fillId="0" borderId="0" applyFill="0" applyBorder="0" applyAlignment="0"/>
    <xf numFmtId="44" fontId="18" fillId="0" borderId="0" applyFill="0" applyBorder="0" applyAlignment="0"/>
    <xf numFmtId="176" fontId="18" fillId="0" borderId="0" applyFill="0" applyBorder="0" applyAlignment="0"/>
    <xf numFmtId="44" fontId="18" fillId="0" borderId="0" applyFill="0" applyBorder="0" applyAlignment="0"/>
    <xf numFmtId="181" fontId="18" fillId="0" borderId="0" applyFill="0" applyBorder="0" applyAlignment="0"/>
    <xf numFmtId="176" fontId="18" fillId="0" borderId="0" applyFill="0" applyBorder="0" applyAlignment="0"/>
    <xf numFmtId="2" fontId="12" fillId="0" borderId="0" applyFill="0" applyBorder="0" applyAlignment="0" applyProtection="0"/>
    <xf numFmtId="2" fontId="6" fillId="0" borderId="0" applyFill="0" applyBorder="0" applyAlignment="0" applyProtection="0"/>
    <xf numFmtId="38" fontId="21" fillId="3" borderId="0" applyNumberFormat="0" applyBorder="0" applyAlignment="0" applyProtection="0"/>
    <xf numFmtId="0" fontId="22" fillId="0" borderId="0" applyNumberFormat="0" applyFill="0" applyBorder="0" applyAlignment="0" applyProtection="0"/>
    <xf numFmtId="0" fontId="11" fillId="0" borderId="5" applyNumberFormat="0" applyAlignment="0" applyProtection="0">
      <alignment horizontal="left" vertical="center"/>
    </xf>
    <xf numFmtId="0" fontId="11" fillId="0" borderId="6">
      <alignment horizontal="left" vertical="center"/>
    </xf>
    <xf numFmtId="0" fontId="23" fillId="0" borderId="0"/>
    <xf numFmtId="0" fontId="24" fillId="0" borderId="0" applyNumberFormat="0" applyFill="0" applyBorder="0" applyAlignment="0" applyProtection="0"/>
    <xf numFmtId="0" fontId="25" fillId="0" borderId="0" applyNumberFormat="0" applyFill="0" applyBorder="0" applyAlignment="0" applyProtection="0"/>
    <xf numFmtId="0" fontId="11" fillId="0" borderId="0" applyNumberFormat="0" applyFill="0" applyBorder="0" applyAlignment="0" applyProtection="0"/>
    <xf numFmtId="0" fontId="8" fillId="0" borderId="0"/>
    <xf numFmtId="176" fontId="21" fillId="0" borderId="3">
      <alignment horizontal="right" vertical="center"/>
    </xf>
    <xf numFmtId="183" fontId="12" fillId="0" borderId="0">
      <protection locked="0"/>
    </xf>
    <xf numFmtId="183" fontId="6" fillId="0" borderId="0">
      <protection locked="0"/>
    </xf>
    <xf numFmtId="183" fontId="12" fillId="0" borderId="0">
      <protection locked="0"/>
    </xf>
    <xf numFmtId="183" fontId="6" fillId="0" borderId="0">
      <protection locked="0"/>
    </xf>
    <xf numFmtId="0" fontId="26" fillId="0" borderId="0"/>
    <xf numFmtId="0" fontId="27" fillId="0" borderId="7" applyNumberFormat="0" applyFill="0" applyAlignment="0" applyProtection="0"/>
    <xf numFmtId="0" fontId="45" fillId="0" borderId="0" applyNumberFormat="0" applyFill="0" applyBorder="0" applyAlignment="0" applyProtection="0"/>
    <xf numFmtId="0" fontId="12" fillId="3" borderId="8" applyAlignment="0">
      <alignment horizontal="center"/>
    </xf>
    <xf numFmtId="0" fontId="6" fillId="3" borderId="8" applyAlignment="0">
      <alignment horizontal="center"/>
    </xf>
    <xf numFmtId="10" fontId="21" fillId="4" borderId="8" applyNumberFormat="0" applyBorder="0" applyAlignment="0" applyProtection="0"/>
    <xf numFmtId="44" fontId="18" fillId="0" borderId="0" applyFill="0" applyBorder="0" applyAlignment="0"/>
    <xf numFmtId="176" fontId="18" fillId="0" borderId="0" applyFill="0" applyBorder="0" applyAlignment="0"/>
    <xf numFmtId="44" fontId="18" fillId="0" borderId="0" applyFill="0" applyBorder="0" applyAlignment="0"/>
    <xf numFmtId="181" fontId="18" fillId="0" borderId="0" applyFill="0" applyBorder="0" applyAlignment="0"/>
    <xf numFmtId="176" fontId="18" fillId="0" borderId="0" applyFill="0" applyBorder="0" applyAlignment="0"/>
    <xf numFmtId="37" fontId="20" fillId="0" borderId="0"/>
    <xf numFmtId="0" fontId="12" fillId="0" borderId="0"/>
    <xf numFmtId="0" fontId="6" fillId="0" borderId="0"/>
    <xf numFmtId="0" fontId="6" fillId="0" borderId="0"/>
    <xf numFmtId="0" fontId="6" fillId="0" borderId="0"/>
    <xf numFmtId="0" fontId="12" fillId="0" borderId="0"/>
    <xf numFmtId="0" fontId="6" fillId="0" borderId="0"/>
    <xf numFmtId="0" fontId="12" fillId="0" borderId="0"/>
    <xf numFmtId="0" fontId="6" fillId="0" borderId="0"/>
    <xf numFmtId="0" fontId="46" fillId="0" borderId="0"/>
    <xf numFmtId="0" fontId="28" fillId="0" borderId="0"/>
    <xf numFmtId="0" fontId="29" fillId="0" borderId="0"/>
    <xf numFmtId="40" fontId="30" fillId="5" borderId="0">
      <alignment horizontal="right"/>
    </xf>
    <xf numFmtId="0" fontId="31" fillId="5" borderId="0">
      <alignment horizontal="right"/>
    </xf>
    <xf numFmtId="0" fontId="32" fillId="5" borderId="9"/>
    <xf numFmtId="0" fontId="32" fillId="0" borderId="0" applyBorder="0">
      <alignment horizontal="centerContinuous"/>
    </xf>
    <xf numFmtId="0" fontId="33" fillId="0" borderId="0" applyBorder="0">
      <alignment horizontal="centerContinuous"/>
    </xf>
    <xf numFmtId="0" fontId="18" fillId="0" borderId="0"/>
    <xf numFmtId="9" fontId="44" fillId="0" borderId="0" applyFont="0" applyFill="0" applyBorder="0" applyAlignment="0" applyProtection="0"/>
    <xf numFmtId="180" fontId="18" fillId="0" borderId="0" applyFont="0" applyFill="0" applyBorder="0" applyAlignment="0" applyProtection="0"/>
    <xf numFmtId="184" fontId="6" fillId="0" borderId="0" applyFont="0" applyFill="0" applyBorder="0" applyAlignment="0" applyProtection="0"/>
    <xf numFmtId="10" fontId="12" fillId="0" borderId="0" applyFont="0" applyFill="0" applyBorder="0" applyAlignment="0" applyProtection="0"/>
    <xf numFmtId="10"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4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4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4" fontId="18" fillId="0" borderId="0" applyFill="0" applyBorder="0" applyAlignment="0"/>
    <xf numFmtId="176" fontId="18" fillId="0" borderId="0" applyFill="0" applyBorder="0" applyAlignment="0"/>
    <xf numFmtId="44" fontId="18" fillId="0" borderId="0" applyFill="0" applyBorder="0" applyAlignment="0"/>
    <xf numFmtId="181" fontId="18" fillId="0" borderId="0" applyFill="0" applyBorder="0" applyAlignment="0"/>
    <xf numFmtId="176" fontId="18" fillId="0" borderId="0" applyFill="0" applyBorder="0" applyAlignment="0"/>
    <xf numFmtId="0" fontId="34" fillId="0" borderId="0" applyNumberFormat="0" applyFont="0" applyFill="0" applyBorder="0" applyAlignment="0" applyProtection="0">
      <alignment horizontal="left"/>
    </xf>
    <xf numFmtId="15" fontId="34" fillId="0" borderId="0" applyFont="0" applyFill="0" applyBorder="0" applyAlignment="0" applyProtection="0"/>
    <xf numFmtId="4" fontId="34" fillId="0" borderId="0" applyFont="0" applyFill="0" applyBorder="0" applyAlignment="0" applyProtection="0"/>
    <xf numFmtId="0" fontId="16" fillId="0" borderId="10">
      <alignment horizontal="center"/>
    </xf>
    <xf numFmtId="3" fontId="34" fillId="0" borderId="0" applyFont="0" applyFill="0" applyBorder="0" applyAlignment="0" applyProtection="0"/>
    <xf numFmtId="0" fontId="34" fillId="6" borderId="0" applyNumberFormat="0" applyFont="0" applyBorder="0" applyAlignment="0" applyProtection="0"/>
    <xf numFmtId="0" fontId="12" fillId="0" borderId="1" quotePrefix="1">
      <alignment horizontal="justify" vertical="justify" textRotation="127" wrapText="1" justifyLastLine="1"/>
      <protection hidden="1"/>
    </xf>
    <xf numFmtId="0" fontId="6" fillId="0" borderId="1" quotePrefix="1">
      <alignment horizontal="justify" vertical="justify" textRotation="127" wrapText="1" justifyLastLine="1"/>
      <protection hidden="1"/>
    </xf>
    <xf numFmtId="49" fontId="1" fillId="0" borderId="0" applyFill="0" applyBorder="0" applyAlignment="0"/>
    <xf numFmtId="185" fontId="18" fillId="0" borderId="0" applyFill="0" applyBorder="0" applyAlignment="0"/>
    <xf numFmtId="186" fontId="18" fillId="0" borderId="0" applyFill="0" applyBorder="0" applyAlignment="0"/>
    <xf numFmtId="40" fontId="35" fillId="0" borderId="0"/>
    <xf numFmtId="49" fontId="36" fillId="7" borderId="0">
      <alignment horizontal="left" vertical="center"/>
    </xf>
    <xf numFmtId="49" fontId="21" fillId="8" borderId="0"/>
    <xf numFmtId="49" fontId="6" fillId="9" borderId="0"/>
    <xf numFmtId="0" fontId="19" fillId="0" borderId="0" applyNumberFormat="0" applyFill="0" applyBorder="0" applyAlignment="0" applyProtection="0"/>
    <xf numFmtId="37" fontId="21" fillId="10" borderId="0" applyNumberFormat="0" applyBorder="0" applyAlignment="0" applyProtection="0"/>
    <xf numFmtId="37" fontId="37" fillId="0" borderId="0"/>
    <xf numFmtId="37" fontId="21" fillId="0" borderId="0"/>
    <xf numFmtId="3" fontId="38" fillId="0" borderId="7" applyProtection="0"/>
    <xf numFmtId="40" fontId="39" fillId="0" borderId="0" applyFont="0" applyFill="0" applyBorder="0" applyAlignment="0" applyProtection="0"/>
    <xf numFmtId="38" fontId="39" fillId="0" borderId="0" applyFont="0" applyFill="0" applyBorder="0" applyAlignment="0" applyProtection="0"/>
    <xf numFmtId="0" fontId="39" fillId="0" borderId="0"/>
    <xf numFmtId="187" fontId="39" fillId="0" borderId="0" applyFont="0" applyFill="0" applyBorder="0" applyAlignment="0" applyProtection="0"/>
    <xf numFmtId="188" fontId="39" fillId="0" borderId="0" applyFont="0" applyFill="0" applyBorder="0" applyAlignment="0" applyProtection="0"/>
    <xf numFmtId="37" fontId="6" fillId="0" borderId="0" applyFill="0" applyBorder="0" applyAlignment="0" applyProtection="0"/>
    <xf numFmtId="0" fontId="6" fillId="0" borderId="1" quotePrefix="1">
      <alignment horizontal="justify" vertical="justify" textRotation="127" wrapText="1" justifyLastLine="1"/>
      <protection hidden="1"/>
    </xf>
    <xf numFmtId="0" fontId="6" fillId="0" borderId="0"/>
    <xf numFmtId="0" fontId="6" fillId="0" borderId="0"/>
    <xf numFmtId="0" fontId="6" fillId="0" borderId="1" quotePrefix="1">
      <alignment horizontal="justify" vertical="justify" textRotation="127" wrapText="1" justifyLastLine="1"/>
      <protection hidden="1"/>
    </xf>
    <xf numFmtId="0" fontId="6" fillId="0" borderId="0"/>
    <xf numFmtId="37" fontId="6" fillId="0" borderId="0" applyFill="0" applyBorder="0" applyAlignment="0" applyProtection="0"/>
    <xf numFmtId="37" fontId="6" fillId="0" borderId="0" applyFill="0" applyBorder="0" applyAlignment="0" applyProtection="0"/>
    <xf numFmtId="37" fontId="6" fillId="0" borderId="0" applyFill="0" applyBorder="0" applyAlignment="0" applyProtection="0"/>
    <xf numFmtId="0" fontId="6" fillId="0" borderId="0"/>
    <xf numFmtId="0" fontId="6" fillId="0" borderId="1" quotePrefix="1">
      <alignment horizontal="justify" vertical="justify" textRotation="127" wrapText="1" justifyLastLine="1"/>
      <protection hidden="1"/>
    </xf>
    <xf numFmtId="0" fontId="6" fillId="0" borderId="0"/>
    <xf numFmtId="0" fontId="6" fillId="0" borderId="0"/>
    <xf numFmtId="0" fontId="6" fillId="0" borderId="1" quotePrefix="1">
      <alignment horizontal="justify" vertical="justify" textRotation="127" wrapText="1" justifyLastLine="1"/>
      <protection hidden="1"/>
    </xf>
    <xf numFmtId="37" fontId="6" fillId="0" borderId="0" applyFill="0" applyBorder="0" applyAlignment="0" applyProtection="0"/>
    <xf numFmtId="0" fontId="6" fillId="0" borderId="0"/>
    <xf numFmtId="0" fontId="6" fillId="0" borderId="0"/>
    <xf numFmtId="0" fontId="6" fillId="0" borderId="1" quotePrefix="1">
      <alignment horizontal="justify" vertical="justify" textRotation="127" wrapText="1" justifyLastLine="1"/>
      <protection hidden="1"/>
    </xf>
    <xf numFmtId="37" fontId="6" fillId="0" borderId="0" applyFill="0" applyBorder="0" applyAlignment="0" applyProtection="0"/>
    <xf numFmtId="0" fontId="6" fillId="0" borderId="0"/>
    <xf numFmtId="0" fontId="6" fillId="0" borderId="0"/>
    <xf numFmtId="0" fontId="6" fillId="0" borderId="1" quotePrefix="1">
      <alignment horizontal="justify" vertical="justify" textRotation="127" wrapText="1" justifyLastLine="1"/>
      <protection hidden="1"/>
    </xf>
    <xf numFmtId="0" fontId="6" fillId="0" borderId="0"/>
    <xf numFmtId="0" fontId="6" fillId="0" borderId="0"/>
  </cellStyleXfs>
  <cellXfs count="369">
    <xf numFmtId="0" fontId="0" fillId="0" borderId="0" xfId="0"/>
    <xf numFmtId="0" fontId="47" fillId="0" borderId="0" xfId="0" applyFont="1"/>
    <xf numFmtId="0" fontId="48" fillId="0" borderId="5" xfId="0" applyFont="1" applyBorder="1" applyAlignment="1">
      <alignment horizontal="center"/>
    </xf>
    <xf numFmtId="0" fontId="47" fillId="0" borderId="0" xfId="0" applyFont="1" applyAlignment="1">
      <alignment horizontal="left" indent="1"/>
    </xf>
    <xf numFmtId="164" fontId="47" fillId="0" borderId="0" xfId="78" applyNumberFormat="1" applyFont="1"/>
    <xf numFmtId="167" fontId="47" fillId="0" borderId="0" xfId="60" applyNumberFormat="1" applyFont="1"/>
    <xf numFmtId="164" fontId="47" fillId="0" borderId="11" xfId="78" applyNumberFormat="1" applyFont="1" applyBorder="1"/>
    <xf numFmtId="0" fontId="48" fillId="0" borderId="0" xfId="0" applyFont="1"/>
    <xf numFmtId="0" fontId="49" fillId="0" borderId="0" xfId="0" applyFont="1"/>
    <xf numFmtId="167" fontId="47" fillId="0" borderId="4" xfId="60" applyNumberFormat="1" applyFont="1" applyBorder="1"/>
    <xf numFmtId="164" fontId="47" fillId="0" borderId="12" xfId="78" applyNumberFormat="1" applyFont="1" applyBorder="1"/>
    <xf numFmtId="167" fontId="47" fillId="0" borderId="0" xfId="0" applyNumberFormat="1" applyFont="1"/>
    <xf numFmtId="167" fontId="47" fillId="0" borderId="4" xfId="0" applyNumberFormat="1" applyFont="1" applyBorder="1"/>
    <xf numFmtId="44" fontId="47" fillId="0" borderId="12" xfId="78" applyNumberFormat="1" applyFont="1" applyBorder="1"/>
    <xf numFmtId="0" fontId="48" fillId="0" borderId="0" xfId="0" applyFont="1" applyAlignment="1">
      <alignment horizontal="center"/>
    </xf>
    <xf numFmtId="0" fontId="50" fillId="0" borderId="0" xfId="0" applyFont="1"/>
    <xf numFmtId="0" fontId="48" fillId="0" borderId="0" xfId="0" applyFont="1" applyBorder="1" applyAlignment="1">
      <alignment horizontal="center" wrapText="1"/>
    </xf>
    <xf numFmtId="0" fontId="51" fillId="0" borderId="0" xfId="0" applyFont="1"/>
    <xf numFmtId="0" fontId="1" fillId="5" borderId="0" xfId="0" applyFont="1" applyFill="1"/>
    <xf numFmtId="0" fontId="3" fillId="5" borderId="0" xfId="0" applyFont="1" applyFill="1" applyAlignment="1">
      <alignment horizontal="center"/>
    </xf>
    <xf numFmtId="0" fontId="7" fillId="0" borderId="0" xfId="128" applyFont="1" applyFill="1"/>
    <xf numFmtId="49" fontId="8" fillId="5" borderId="13" xfId="0" applyNumberFormat="1" applyFont="1" applyFill="1" applyBorder="1" applyAlignment="1">
      <alignment horizontal="center"/>
    </xf>
    <xf numFmtId="0" fontId="9" fillId="11" borderId="0" xfId="128" applyFont="1" applyFill="1"/>
    <xf numFmtId="0" fontId="9" fillId="11" borderId="14" xfId="0" applyFont="1" applyFill="1" applyBorder="1" applyAlignment="1">
      <alignment horizontal="center"/>
    </xf>
    <xf numFmtId="0" fontId="6" fillId="5" borderId="0" xfId="128" applyFont="1" applyFill="1"/>
    <xf numFmtId="0" fontId="8" fillId="5" borderId="0" xfId="128" applyFont="1" applyFill="1"/>
    <xf numFmtId="0" fontId="6" fillId="5" borderId="0" xfId="128" applyFont="1" applyFill="1" applyAlignment="1">
      <alignment horizontal="left" indent="2"/>
    </xf>
    <xf numFmtId="0" fontId="6" fillId="5" borderId="0" xfId="128" quotePrefix="1" applyFont="1" applyFill="1" applyAlignment="1">
      <alignment horizontal="left"/>
    </xf>
    <xf numFmtId="0" fontId="6" fillId="5" borderId="0" xfId="128" applyFont="1" applyFill="1" applyAlignment="1">
      <alignment horizontal="left"/>
    </xf>
    <xf numFmtId="0" fontId="6" fillId="5" borderId="0" xfId="128" applyFont="1" applyFill="1" applyAlignment="1">
      <alignment horizontal="right"/>
    </xf>
    <xf numFmtId="0" fontId="8" fillId="10" borderId="0" xfId="128" applyFont="1" applyFill="1"/>
    <xf numFmtId="0" fontId="8" fillId="0" borderId="0" xfId="128" applyFont="1" applyBorder="1"/>
    <xf numFmtId="0" fontId="1" fillId="5" borderId="0" xfId="0" applyFont="1" applyFill="1" applyAlignment="1">
      <alignment vertical="center" wrapText="1"/>
    </xf>
    <xf numFmtId="0" fontId="1" fillId="5" borderId="0" xfId="0" applyFont="1" applyFill="1" applyAlignment="1">
      <alignment wrapText="1"/>
    </xf>
    <xf numFmtId="0" fontId="1" fillId="0" borderId="0" xfId="0" applyFont="1"/>
    <xf numFmtId="0" fontId="52" fillId="0" borderId="0" xfId="116" applyFont="1"/>
    <xf numFmtId="0" fontId="47" fillId="0" borderId="0" xfId="0" applyFont="1" applyBorder="1"/>
    <xf numFmtId="170" fontId="47" fillId="0" borderId="0" xfId="0" applyNumberFormat="1" applyFont="1"/>
    <xf numFmtId="0" fontId="47" fillId="0" borderId="0" xfId="0" applyFont="1" applyFill="1"/>
    <xf numFmtId="0" fontId="6" fillId="0" borderId="0" xfId="0" applyFont="1"/>
    <xf numFmtId="167" fontId="6" fillId="0" borderId="3" xfId="60" applyNumberFormat="1" applyFont="1" applyBorder="1"/>
    <xf numFmtId="0" fontId="47" fillId="0" borderId="0" xfId="0" applyFont="1" applyAlignment="1">
      <alignment vertical="top"/>
    </xf>
    <xf numFmtId="164" fontId="47" fillId="0" borderId="0" xfId="78" applyNumberFormat="1" applyFont="1" applyFill="1"/>
    <xf numFmtId="167" fontId="47" fillId="0" borderId="0" xfId="60" applyNumberFormat="1" applyFont="1" applyFill="1"/>
    <xf numFmtId="164" fontId="47" fillId="0" borderId="12" xfId="78" applyNumberFormat="1" applyFont="1" applyFill="1" applyBorder="1"/>
    <xf numFmtId="167" fontId="47" fillId="0" borderId="6" xfId="60" applyNumberFormat="1" applyFont="1" applyFill="1" applyBorder="1"/>
    <xf numFmtId="164" fontId="47" fillId="0" borderId="0" xfId="78" applyNumberFormat="1" applyFont="1" applyFill="1" applyBorder="1"/>
    <xf numFmtId="0" fontId="47" fillId="0" borderId="0" xfId="0" applyFont="1" applyFill="1" applyAlignment="1">
      <alignment horizontal="left" indent="16"/>
    </xf>
    <xf numFmtId="165" fontId="47" fillId="0" borderId="0" xfId="143" applyNumberFormat="1" applyFont="1" applyFill="1" applyAlignment="1">
      <alignment horizontal="center"/>
    </xf>
    <xf numFmtId="0" fontId="47" fillId="0" borderId="0" xfId="0" applyFont="1" applyFill="1" applyAlignment="1">
      <alignment horizontal="center"/>
    </xf>
    <xf numFmtId="44" fontId="47" fillId="0" borderId="0" xfId="78" applyFont="1" applyFill="1"/>
    <xf numFmtId="0" fontId="47" fillId="0" borderId="0" xfId="0" applyFont="1" applyFill="1" applyAlignment="1">
      <alignment horizontal="left" indent="1"/>
    </xf>
    <xf numFmtId="0" fontId="47" fillId="0" borderId="0" xfId="0" applyFont="1" applyFill="1" applyAlignment="1">
      <alignment horizontal="left" indent="4"/>
    </xf>
    <xf numFmtId="167" fontId="47" fillId="0" borderId="3" xfId="60" applyNumberFormat="1" applyFont="1" applyFill="1" applyBorder="1" applyAlignment="1">
      <alignment horizontal="right"/>
    </xf>
    <xf numFmtId="167" fontId="47" fillId="0" borderId="3" xfId="60" applyNumberFormat="1" applyFont="1" applyFill="1" applyBorder="1"/>
    <xf numFmtId="168" fontId="47" fillId="0" borderId="0" xfId="78" applyNumberFormat="1" applyFont="1" applyFill="1"/>
    <xf numFmtId="0" fontId="47" fillId="0" borderId="0" xfId="0" applyFont="1" applyFill="1" applyBorder="1"/>
    <xf numFmtId="44" fontId="47" fillId="0" borderId="0" xfId="78" applyNumberFormat="1" applyFont="1" applyFill="1"/>
    <xf numFmtId="167" fontId="47" fillId="0" borderId="0" xfId="60" applyNumberFormat="1" applyFont="1" applyFill="1" applyBorder="1"/>
    <xf numFmtId="167" fontId="6" fillId="0" borderId="0" xfId="60" applyNumberFormat="1" applyFont="1"/>
    <xf numFmtId="0" fontId="6" fillId="0" borderId="0" xfId="128"/>
    <xf numFmtId="0" fontId="6" fillId="0" borderId="0" xfId="129" applyFont="1"/>
    <xf numFmtId="0" fontId="41" fillId="0" borderId="0" xfId="129" applyFont="1"/>
    <xf numFmtId="0" fontId="50" fillId="0" borderId="0" xfId="128" applyFont="1"/>
    <xf numFmtId="0" fontId="8" fillId="0" borderId="0" xfId="129" applyFont="1" applyAlignment="1">
      <alignment horizontal="center"/>
    </xf>
    <xf numFmtId="167" fontId="8" fillId="0" borderId="10" xfId="63" quotePrefix="1" applyNumberFormat="1" applyFont="1" applyBorder="1" applyAlignment="1">
      <alignment horizontal="center"/>
    </xf>
    <xf numFmtId="0" fontId="8" fillId="0" borderId="0" xfId="129" applyFont="1" applyFill="1" applyBorder="1" applyAlignment="1"/>
    <xf numFmtId="164" fontId="6" fillId="0" borderId="0" xfId="81" applyNumberFormat="1" applyFont="1" applyFill="1" applyBorder="1" applyAlignment="1">
      <alignment wrapText="1"/>
    </xf>
    <xf numFmtId="167" fontId="6" fillId="0" borderId="0" xfId="63" applyNumberFormat="1" applyFont="1" applyFill="1" applyBorder="1" applyAlignment="1">
      <alignment wrapText="1"/>
    </xf>
    <xf numFmtId="167" fontId="6" fillId="0" borderId="0" xfId="65" applyNumberFormat="1" applyFont="1" applyFill="1" applyBorder="1" applyAlignment="1">
      <alignment horizontal="right"/>
    </xf>
    <xf numFmtId="0" fontId="6" fillId="0" borderId="0" xfId="129" applyFont="1" applyFill="1" applyBorder="1" applyAlignment="1"/>
    <xf numFmtId="164" fontId="6" fillId="0" borderId="0" xfId="84" applyNumberFormat="1" applyFont="1" applyFill="1" applyBorder="1" applyAlignment="1">
      <alignment horizontal="right"/>
    </xf>
    <xf numFmtId="0" fontId="6" fillId="0" borderId="0" xfId="129" applyFont="1" applyFill="1" applyBorder="1" applyAlignment="1">
      <alignment horizontal="left" indent="2"/>
    </xf>
    <xf numFmtId="0" fontId="47" fillId="0" borderId="0" xfId="0" applyFont="1" applyFill="1" applyAlignment="1">
      <alignment horizontal="left" indent="2"/>
    </xf>
    <xf numFmtId="0" fontId="8" fillId="0" borderId="0" xfId="129" applyFont="1" applyFill="1" applyBorder="1" applyAlignment="1">
      <alignment horizontal="left"/>
    </xf>
    <xf numFmtId="0" fontId="6" fillId="0" borderId="0" xfId="129" applyFont="1" applyAlignment="1"/>
    <xf numFmtId="0" fontId="6" fillId="0" borderId="0" xfId="128" applyAlignment="1">
      <alignment horizontal="left" vertical="top" wrapText="1"/>
    </xf>
    <xf numFmtId="0" fontId="6" fillId="0" borderId="0" xfId="133" applyFont="1" applyFill="1" applyAlignment="1">
      <alignment horizontal="left" vertical="top" wrapText="1"/>
    </xf>
    <xf numFmtId="0" fontId="6" fillId="0" borderId="0" xfId="128" applyAlignment="1">
      <alignment horizontal="left" wrapText="1"/>
    </xf>
    <xf numFmtId="0" fontId="6" fillId="0" borderId="0" xfId="128" applyNumberFormat="1" applyFont="1" applyAlignment="1">
      <alignment horizontal="left" vertical="top" wrapText="1"/>
    </xf>
    <xf numFmtId="37" fontId="1" fillId="5" borderId="0" xfId="0" applyNumberFormat="1" applyFont="1" applyFill="1"/>
    <xf numFmtId="173" fontId="1" fillId="5" borderId="0" xfId="0" applyNumberFormat="1" applyFont="1" applyFill="1"/>
    <xf numFmtId="9" fontId="6" fillId="5" borderId="14" xfId="154" applyFont="1" applyFill="1" applyBorder="1" applyAlignment="1">
      <alignment horizontal="right"/>
    </xf>
    <xf numFmtId="9" fontId="8" fillId="10" borderId="14" xfId="155" applyFont="1" applyFill="1" applyBorder="1" applyAlignment="1">
      <alignment horizontal="right"/>
    </xf>
    <xf numFmtId="44" fontId="8" fillId="5" borderId="15" xfId="85" applyFont="1" applyFill="1" applyBorder="1"/>
    <xf numFmtId="9" fontId="8" fillId="13" borderId="14" xfId="155" applyFont="1" applyFill="1" applyBorder="1" applyAlignment="1">
      <alignment horizontal="right"/>
    </xf>
    <xf numFmtId="9" fontId="8" fillId="12" borderId="14" xfId="155" applyNumberFormat="1" applyFont="1" applyFill="1" applyBorder="1" applyAlignment="1">
      <alignment horizontal="right"/>
    </xf>
    <xf numFmtId="164" fontId="8" fillId="0" borderId="0" xfId="84" applyNumberFormat="1" applyFont="1" applyFill="1" applyBorder="1" applyAlignment="1">
      <alignment horizontal="right"/>
    </xf>
    <xf numFmtId="167" fontId="8" fillId="0" borderId="0" xfId="63" applyNumberFormat="1" applyFont="1" applyFill="1" applyBorder="1" applyAlignment="1">
      <alignment wrapText="1"/>
    </xf>
    <xf numFmtId="164" fontId="8" fillId="0" borderId="0" xfId="81" applyNumberFormat="1" applyFont="1" applyFill="1" applyBorder="1" applyAlignment="1">
      <alignment wrapText="1"/>
    </xf>
    <xf numFmtId="0" fontId="48" fillId="0" borderId="10" xfId="0" applyFont="1" applyBorder="1" applyAlignment="1">
      <alignment horizontal="center"/>
    </xf>
    <xf numFmtId="0" fontId="48" fillId="0" borderId="0" xfId="0" applyFont="1" applyAlignment="1">
      <alignment horizontal="center"/>
    </xf>
    <xf numFmtId="170" fontId="1" fillId="5" borderId="0" xfId="0" applyNumberFormat="1" applyFont="1" applyFill="1"/>
    <xf numFmtId="0" fontId="48" fillId="0" borderId="0" xfId="0" applyFont="1" applyBorder="1"/>
    <xf numFmtId="0" fontId="48" fillId="0" borderId="0" xfId="0" applyFont="1" applyBorder="1" applyAlignment="1">
      <alignment horizontal="center"/>
    </xf>
    <xf numFmtId="0" fontId="48" fillId="0" borderId="0" xfId="0" applyFont="1" applyAlignment="1">
      <alignment horizontal="center"/>
    </xf>
    <xf numFmtId="170" fontId="6" fillId="0" borderId="0" xfId="129" applyNumberFormat="1" applyFont="1" applyAlignment="1">
      <alignment horizontal="center"/>
    </xf>
    <xf numFmtId="0" fontId="48" fillId="0" borderId="0" xfId="0" applyFont="1" applyAlignment="1">
      <alignment horizontal="center"/>
    </xf>
    <xf numFmtId="0" fontId="48" fillId="0" borderId="10" xfId="0" applyFont="1" applyBorder="1" applyAlignment="1">
      <alignment horizontal="center"/>
    </xf>
    <xf numFmtId="0" fontId="11" fillId="0" borderId="0" xfId="129" applyFont="1" applyAlignment="1">
      <alignment horizontal="center"/>
    </xf>
    <xf numFmtId="0" fontId="53" fillId="0" borderId="0" xfId="0" applyFont="1" applyFill="1"/>
    <xf numFmtId="0" fontId="48" fillId="0" borderId="10" xfId="0" applyFont="1" applyBorder="1" applyAlignment="1">
      <alignment horizontal="center" vertical="center"/>
    </xf>
    <xf numFmtId="167" fontId="8" fillId="0" borderId="0" xfId="63" quotePrefix="1" applyNumberFormat="1" applyFont="1" applyBorder="1" applyAlignment="1"/>
    <xf numFmtId="165" fontId="6" fillId="0" borderId="0" xfId="128" applyNumberFormat="1"/>
    <xf numFmtId="0" fontId="47" fillId="0" borderId="0" xfId="0" applyFont="1"/>
    <xf numFmtId="0" fontId="48" fillId="0" borderId="0" xfId="0" applyFont="1" applyAlignment="1">
      <alignment horizontal="center"/>
    </xf>
    <xf numFmtId="0" fontId="48" fillId="0" borderId="0" xfId="0" applyFont="1" applyBorder="1" applyAlignment="1">
      <alignment horizontal="center" wrapText="1"/>
    </xf>
    <xf numFmtId="0" fontId="47" fillId="0" borderId="0" xfId="0" applyFont="1" applyBorder="1"/>
    <xf numFmtId="167" fontId="47" fillId="0" borderId="0" xfId="60" applyNumberFormat="1" applyFont="1" applyFill="1" applyAlignment="1">
      <alignment horizontal="right"/>
    </xf>
    <xf numFmtId="0" fontId="48" fillId="0" borderId="0" xfId="0" applyFont="1" applyBorder="1"/>
    <xf numFmtId="164" fontId="47" fillId="0" borderId="0" xfId="78" applyNumberFormat="1" applyFont="1" applyBorder="1"/>
    <xf numFmtId="167" fontId="47" fillId="0" borderId="0" xfId="60" applyNumberFormat="1" applyFont="1" applyBorder="1"/>
    <xf numFmtId="0" fontId="6" fillId="0" borderId="0" xfId="129"/>
    <xf numFmtId="0" fontId="50" fillId="0" borderId="0" xfId="129" applyFont="1"/>
    <xf numFmtId="167" fontId="6" fillId="0" borderId="0" xfId="60" applyNumberFormat="1" applyFont="1" applyFill="1" applyBorder="1" applyAlignment="1">
      <alignment horizontal="right"/>
    </xf>
    <xf numFmtId="0" fontId="6" fillId="0" borderId="0" xfId="129" applyAlignment="1">
      <alignment horizontal="left" vertical="top" wrapText="1"/>
    </xf>
    <xf numFmtId="0" fontId="6" fillId="0" borderId="0" xfId="129" applyAlignment="1">
      <alignment horizontal="left" wrapText="1"/>
    </xf>
    <xf numFmtId="0" fontId="6" fillId="0" borderId="0" xfId="129" applyNumberFormat="1" applyFont="1" applyAlignment="1">
      <alignment horizontal="left" vertical="top" wrapText="1"/>
    </xf>
    <xf numFmtId="0" fontId="48" fillId="0" borderId="0" xfId="0" applyFont="1" applyAlignment="1">
      <alignment horizontal="center"/>
    </xf>
    <xf numFmtId="0" fontId="6" fillId="0" borderId="0" xfId="129" applyFont="1" applyFill="1" applyAlignment="1">
      <alignment horizontal="center"/>
    </xf>
    <xf numFmtId="44" fontId="47" fillId="0" borderId="0" xfId="0" applyNumberFormat="1" applyFont="1" applyFill="1"/>
    <xf numFmtId="43" fontId="47" fillId="0" borderId="0" xfId="60" applyNumberFormat="1" applyFont="1" applyFill="1"/>
    <xf numFmtId="43" fontId="47" fillId="0" borderId="0" xfId="60" applyNumberFormat="1" applyFont="1" applyFill="1" applyAlignment="1">
      <alignment horizontal="right"/>
    </xf>
    <xf numFmtId="0" fontId="8" fillId="0" borderId="0" xfId="129" applyFont="1" applyBorder="1"/>
    <xf numFmtId="0" fontId="41" fillId="0" borderId="0" xfId="129" applyFont="1" applyFill="1" applyBorder="1" applyAlignment="1"/>
    <xf numFmtId="164" fontId="8" fillId="0" borderId="12" xfId="81" applyNumberFormat="1" applyFont="1" applyFill="1" applyBorder="1" applyAlignment="1">
      <alignment wrapText="1"/>
    </xf>
    <xf numFmtId="0" fontId="6" fillId="0" borderId="0" xfId="135" applyFont="1" applyFill="1"/>
    <xf numFmtId="0" fontId="6" fillId="0" borderId="0" xfId="135" applyFont="1" applyFill="1" applyAlignment="1">
      <alignment horizontal="left"/>
    </xf>
    <xf numFmtId="0" fontId="6" fillId="0" borderId="0" xfId="135" applyFont="1" applyAlignment="1">
      <alignment horizontal="left"/>
    </xf>
    <xf numFmtId="0" fontId="47" fillId="0" borderId="0" xfId="0" applyFont="1" applyAlignment="1"/>
    <xf numFmtId="0" fontId="8" fillId="12" borderId="0" xfId="128" applyFont="1" applyFill="1" applyBorder="1"/>
    <xf numFmtId="9" fontId="47" fillId="0" borderId="0" xfId="0" applyNumberFormat="1" applyFont="1" applyFill="1" applyAlignment="1">
      <alignment horizontal="center"/>
    </xf>
    <xf numFmtId="43" fontId="47" fillId="0" borderId="0" xfId="60" applyNumberFormat="1" applyFont="1" applyFill="1" applyBorder="1" applyAlignment="1">
      <alignment horizontal="right"/>
    </xf>
    <xf numFmtId="0" fontId="47" fillId="0" borderId="0" xfId="0" applyFont="1" applyAlignment="1">
      <alignment horizontal="center"/>
    </xf>
    <xf numFmtId="37" fontId="8" fillId="5" borderId="14" xfId="66" applyNumberFormat="1" applyFont="1" applyFill="1" applyBorder="1" applyAlignment="1">
      <alignment horizontal="right"/>
    </xf>
    <xf numFmtId="170" fontId="8" fillId="5" borderId="14" xfId="66" applyNumberFormat="1" applyFont="1" applyFill="1" applyBorder="1" applyAlignment="1">
      <alignment horizontal="right"/>
    </xf>
    <xf numFmtId="37" fontId="6" fillId="5" borderId="14" xfId="66" applyNumberFormat="1" applyFont="1" applyFill="1" applyBorder="1" applyAlignment="1">
      <alignment horizontal="right"/>
    </xf>
    <xf numFmtId="170" fontId="6" fillId="5" borderId="14" xfId="155" applyNumberFormat="1" applyFont="1" applyFill="1" applyBorder="1" applyAlignment="1">
      <alignment horizontal="right"/>
    </xf>
    <xf numFmtId="37" fontId="6" fillId="5" borderId="14" xfId="67" applyNumberFormat="1" applyFont="1" applyFill="1" applyBorder="1" applyAlignment="1">
      <alignment horizontal="right"/>
    </xf>
    <xf numFmtId="170" fontId="10" fillId="5" borderId="14" xfId="155" applyNumberFormat="1" applyFont="1" applyFill="1" applyBorder="1" applyAlignment="1">
      <alignment horizontal="right"/>
    </xf>
    <xf numFmtId="37" fontId="8" fillId="12" borderId="14" xfId="67" applyNumberFormat="1" applyFont="1" applyFill="1" applyBorder="1" applyAlignment="1">
      <alignment horizontal="right"/>
    </xf>
    <xf numFmtId="170" fontId="8" fillId="5" borderId="14" xfId="155" applyNumberFormat="1" applyFont="1" applyFill="1" applyBorder="1"/>
    <xf numFmtId="37" fontId="10" fillId="5" borderId="14" xfId="67" applyNumberFormat="1" applyFont="1" applyFill="1" applyBorder="1" applyAlignment="1">
      <alignment horizontal="right"/>
    </xf>
    <xf numFmtId="37" fontId="8" fillId="5" borderId="14" xfId="67" applyNumberFormat="1" applyFont="1" applyFill="1" applyBorder="1" applyAlignment="1">
      <alignment horizontal="right"/>
    </xf>
    <xf numFmtId="37" fontId="8" fillId="10" borderId="14" xfId="67" applyNumberFormat="1" applyFont="1" applyFill="1" applyBorder="1" applyAlignment="1">
      <alignment horizontal="right"/>
    </xf>
    <xf numFmtId="170" fontId="8" fillId="5" borderId="14" xfId="155" applyNumberFormat="1" applyFont="1" applyFill="1" applyBorder="1" applyAlignment="1">
      <alignment horizontal="right"/>
    </xf>
    <xf numFmtId="0" fontId="1" fillId="0" borderId="0" xfId="0" applyFont="1" applyAlignment="1">
      <alignment horizontal="left" vertical="center" wrapText="1"/>
    </xf>
    <xf numFmtId="0" fontId="48" fillId="0" borderId="0" xfId="0" applyFont="1" applyBorder="1" applyAlignment="1">
      <alignment horizontal="center"/>
    </xf>
    <xf numFmtId="0" fontId="48" fillId="0" borderId="0" xfId="0" applyFont="1" applyAlignment="1">
      <alignment horizontal="center"/>
    </xf>
    <xf numFmtId="0" fontId="47" fillId="0" borderId="0" xfId="0" applyFont="1" applyAlignment="1">
      <alignment horizontal="left" vertical="center" wrapText="1"/>
    </xf>
    <xf numFmtId="0" fontId="48" fillId="0" borderId="10" xfId="0" applyFont="1" applyBorder="1" applyAlignment="1">
      <alignment horizontal="center" vertical="center"/>
    </xf>
    <xf numFmtId="0" fontId="48" fillId="0" borderId="0" xfId="0" applyFont="1" applyBorder="1" applyAlignment="1">
      <alignment horizontal="center"/>
    </xf>
    <xf numFmtId="0" fontId="47" fillId="0" borderId="0" xfId="0" applyFont="1" applyAlignment="1">
      <alignment vertical="center"/>
    </xf>
    <xf numFmtId="0" fontId="47" fillId="0" borderId="0" xfId="0" applyFont="1" applyAlignment="1">
      <alignment horizontal="left" vertical="center" wrapText="1"/>
    </xf>
    <xf numFmtId="9" fontId="8" fillId="5" borderId="14" xfId="154" applyFont="1" applyFill="1" applyBorder="1" applyAlignment="1">
      <alignment horizontal="right"/>
    </xf>
    <xf numFmtId="9" fontId="6" fillId="5" borderId="14" xfId="155" applyNumberFormat="1" applyFont="1" applyFill="1" applyBorder="1" applyAlignment="1">
      <alignment horizontal="right"/>
    </xf>
    <xf numFmtId="182" fontId="47" fillId="0" borderId="0" xfId="143" applyNumberFormat="1" applyFont="1" applyAlignment="1">
      <alignment horizontal="right"/>
    </xf>
    <xf numFmtId="9" fontId="47" fillId="0" borderId="0" xfId="143" applyFont="1" applyFill="1" applyBorder="1" applyAlignment="1">
      <alignment horizontal="center" vertical="top"/>
    </xf>
    <xf numFmtId="9" fontId="47" fillId="0" borderId="0" xfId="143" applyFont="1" applyFill="1" applyAlignment="1">
      <alignment horizontal="center" vertical="top"/>
    </xf>
    <xf numFmtId="172" fontId="47" fillId="0" borderId="0" xfId="60" quotePrefix="1" applyNumberFormat="1" applyFont="1" applyFill="1" applyAlignment="1">
      <alignment horizontal="center"/>
    </xf>
    <xf numFmtId="172" fontId="47" fillId="0" borderId="0" xfId="60" applyNumberFormat="1" applyFont="1" applyFill="1" applyAlignment="1">
      <alignment horizontal="center"/>
    </xf>
    <xf numFmtId="9" fontId="47" fillId="0" borderId="0" xfId="143" applyFont="1" applyAlignment="1">
      <alignment horizontal="center"/>
    </xf>
    <xf numFmtId="9" fontId="47" fillId="0" borderId="0" xfId="0" applyNumberFormat="1" applyFont="1" applyAlignment="1">
      <alignment horizontal="center"/>
    </xf>
    <xf numFmtId="9" fontId="47" fillId="0" borderId="0" xfId="143" applyFont="1" applyBorder="1" applyAlignment="1">
      <alignment horizontal="center"/>
    </xf>
    <xf numFmtId="0" fontId="53" fillId="0" borderId="0" xfId="0" applyFont="1" applyFill="1" applyBorder="1"/>
    <xf numFmtId="0" fontId="53" fillId="0" borderId="0" xfId="0" applyFont="1" applyBorder="1"/>
    <xf numFmtId="172" fontId="6" fillId="0" borderId="0" xfId="143" quotePrefix="1" applyNumberFormat="1" applyFont="1" applyBorder="1" applyAlignment="1">
      <alignment horizontal="center"/>
    </xf>
    <xf numFmtId="0" fontId="48" fillId="0" borderId="0" xfId="0" applyFont="1" applyAlignment="1">
      <alignment horizontal="center"/>
    </xf>
    <xf numFmtId="0" fontId="8" fillId="0" borderId="0" xfId="0" applyFont="1" applyAlignment="1">
      <alignment horizontal="left" vertical="top" wrapText="1"/>
    </xf>
    <xf numFmtId="0" fontId="1" fillId="0" borderId="0" xfId="0" applyFont="1" applyFill="1" applyAlignment="1">
      <alignment horizontal="left" vertical="top" wrapText="1"/>
    </xf>
    <xf numFmtId="0" fontId="1" fillId="0" borderId="0" xfId="0" applyFont="1" applyFill="1"/>
    <xf numFmtId="172" fontId="6" fillId="0" borderId="0" xfId="143" quotePrefix="1" applyNumberFormat="1" applyFont="1" applyAlignment="1">
      <alignment horizontal="center"/>
    </xf>
    <xf numFmtId="0" fontId="48" fillId="0" borderId="0" xfId="0" applyFont="1" applyAlignment="1">
      <alignment horizontal="center"/>
    </xf>
    <xf numFmtId="0" fontId="48" fillId="0" borderId="10" xfId="0" applyFont="1" applyBorder="1" applyAlignment="1">
      <alignment horizontal="center"/>
    </xf>
    <xf numFmtId="0" fontId="48" fillId="0" borderId="10" xfId="0" applyFont="1" applyBorder="1" applyAlignment="1">
      <alignment horizontal="center" wrapText="1"/>
    </xf>
    <xf numFmtId="0" fontId="48" fillId="0" borderId="0" xfId="0" applyFont="1" applyAlignment="1">
      <alignment horizontal="center"/>
    </xf>
    <xf numFmtId="0" fontId="47" fillId="0" borderId="0" xfId="0" applyFont="1" applyAlignment="1">
      <alignment horizontal="left" vertical="center" wrapText="1"/>
    </xf>
    <xf numFmtId="0" fontId="48" fillId="0" borderId="10" xfId="0" applyFont="1" applyBorder="1" applyAlignment="1">
      <alignment horizontal="center"/>
    </xf>
    <xf numFmtId="0" fontId="47" fillId="0" borderId="0" xfId="0" applyFont="1" applyAlignment="1">
      <alignment horizontal="center"/>
    </xf>
    <xf numFmtId="0" fontId="1" fillId="13" borderId="0" xfId="0" applyFont="1" applyFill="1" applyAlignment="1">
      <alignment horizontal="left" vertical="top" wrapText="1"/>
    </xf>
    <xf numFmtId="0" fontId="6" fillId="0" borderId="0" xfId="133" applyFont="1" applyFill="1" applyAlignment="1">
      <alignment horizontal="left" vertical="top" wrapText="1"/>
    </xf>
    <xf numFmtId="0" fontId="48" fillId="0" borderId="0" xfId="0" applyFont="1" applyAlignment="1">
      <alignment horizontal="center"/>
    </xf>
    <xf numFmtId="0" fontId="1" fillId="0" borderId="0" xfId="0" applyFont="1" applyAlignment="1">
      <alignment horizontal="left" vertical="top" wrapText="1"/>
    </xf>
    <xf numFmtId="0" fontId="46" fillId="0" borderId="0" xfId="0" applyFont="1"/>
    <xf numFmtId="0" fontId="48" fillId="14" borderId="0" xfId="0" applyFont="1" applyFill="1" applyAlignment="1">
      <alignment horizontal="center" wrapText="1"/>
    </xf>
    <xf numFmtId="15" fontId="48" fillId="14" borderId="0" xfId="0" quotePrefix="1" applyNumberFormat="1" applyFont="1" applyFill="1" applyAlignment="1">
      <alignment horizontal="center" wrapText="1"/>
    </xf>
    <xf numFmtId="164" fontId="47" fillId="0" borderId="0" xfId="78" applyNumberFormat="1" applyFont="1" applyAlignment="1">
      <alignment horizontal="left" indent="1"/>
    </xf>
    <xf numFmtId="0" fontId="48" fillId="15" borderId="0" xfId="0" applyFont="1" applyFill="1" applyAlignment="1">
      <alignment horizontal="left" indent="1"/>
    </xf>
    <xf numFmtId="0" fontId="48" fillId="16" borderId="0" xfId="0" applyFont="1" applyFill="1" applyAlignment="1">
      <alignment horizontal="left" indent="1"/>
    </xf>
    <xf numFmtId="164" fontId="48" fillId="16" borderId="12" xfId="78" applyNumberFormat="1" applyFont="1" applyFill="1" applyBorder="1" applyAlignment="1">
      <alignment horizontal="left" indent="1"/>
    </xf>
    <xf numFmtId="0" fontId="48" fillId="14" borderId="0" xfId="0" applyFont="1" applyFill="1" applyAlignment="1">
      <alignment horizontal="center" vertical="center"/>
    </xf>
    <xf numFmtId="14" fontId="46" fillId="0" borderId="0" xfId="0" applyNumberFormat="1" applyFont="1"/>
    <xf numFmtId="164" fontId="47" fillId="0" borderId="0" xfId="78" applyNumberFormat="1" applyFont="1" applyAlignment="1">
      <alignment horizontal="center"/>
    </xf>
    <xf numFmtId="165" fontId="47" fillId="0" borderId="0" xfId="143" applyNumberFormat="1" applyFont="1" applyAlignment="1">
      <alignment horizontal="right"/>
    </xf>
    <xf numFmtId="167" fontId="47" fillId="0" borderId="0" xfId="60" applyNumberFormat="1" applyFont="1" applyAlignment="1">
      <alignment horizontal="center"/>
    </xf>
    <xf numFmtId="0" fontId="47" fillId="14" borderId="0" xfId="0" applyFont="1" applyFill="1" applyAlignment="1">
      <alignment horizontal="left" indent="1"/>
    </xf>
    <xf numFmtId="164" fontId="47" fillId="14" borderId="6" xfId="78" applyNumberFormat="1" applyFont="1" applyFill="1" applyBorder="1" applyAlignment="1">
      <alignment horizontal="left" indent="1"/>
    </xf>
    <xf numFmtId="164" fontId="46" fillId="0" borderId="0" xfId="0" applyNumberFormat="1" applyFont="1"/>
    <xf numFmtId="164" fontId="47" fillId="14" borderId="0" xfId="78" applyNumberFormat="1" applyFont="1" applyFill="1" applyAlignment="1">
      <alignment horizontal="left" indent="1"/>
    </xf>
    <xf numFmtId="167" fontId="47" fillId="0" borderId="0" xfId="60" applyNumberFormat="1" applyFont="1" applyAlignment="1">
      <alignment horizontal="left" indent="1"/>
    </xf>
    <xf numFmtId="0" fontId="48" fillId="15" borderId="0" xfId="0" applyFont="1" applyFill="1"/>
    <xf numFmtId="166" fontId="48" fillId="15" borderId="0" xfId="60" applyNumberFormat="1" applyFont="1" applyFill="1"/>
    <xf numFmtId="0" fontId="48" fillId="0" borderId="0" xfId="0" applyFont="1" applyAlignment="1">
      <alignment horizontal="center"/>
    </xf>
    <xf numFmtId="0" fontId="47" fillId="0" borderId="0" xfId="0" applyFont="1" applyAlignment="1">
      <alignment horizontal="left" vertical="center" wrapText="1"/>
    </xf>
    <xf numFmtId="0" fontId="48" fillId="0" borderId="10" xfId="0" applyFont="1" applyBorder="1" applyAlignment="1">
      <alignment horizontal="center"/>
    </xf>
    <xf numFmtId="0" fontId="1" fillId="0" borderId="0" xfId="0" applyFont="1" applyAlignment="1">
      <alignment horizontal="left" vertical="center" wrapText="1"/>
    </xf>
    <xf numFmtId="0" fontId="3" fillId="0" borderId="0" xfId="0" applyFont="1" applyAlignment="1">
      <alignment vertical="center" wrapText="1"/>
    </xf>
    <xf numFmtId="0" fontId="47" fillId="0" borderId="0" xfId="0" applyFont="1" applyAlignment="1">
      <alignment horizontal="center"/>
    </xf>
    <xf numFmtId="0" fontId="48" fillId="0" borderId="0" xfId="0" applyFont="1" applyAlignment="1">
      <alignment horizontal="center" wrapText="1"/>
    </xf>
    <xf numFmtId="0" fontId="47" fillId="0" borderId="0" xfId="0" applyFont="1" applyAlignment="1">
      <alignment horizontal="center" vertical="center"/>
    </xf>
    <xf numFmtId="165" fontId="47" fillId="0" borderId="0" xfId="143" applyNumberFormat="1" applyFont="1" applyAlignment="1">
      <alignment horizontal="center"/>
    </xf>
    <xf numFmtId="172" fontId="47" fillId="0" borderId="0" xfId="78" quotePrefix="1" applyNumberFormat="1" applyFont="1" applyAlignment="1">
      <alignment horizontal="center" vertical="top"/>
    </xf>
    <xf numFmtId="164" fontId="47" fillId="0" borderId="0" xfId="78" applyNumberFormat="1" applyFont="1" applyAlignment="1">
      <alignment horizontal="right"/>
    </xf>
    <xf numFmtId="172" fontId="47" fillId="0" borderId="0" xfId="0" quotePrefix="1" applyNumberFormat="1" applyFont="1" applyAlignment="1">
      <alignment horizontal="center" vertical="top"/>
    </xf>
    <xf numFmtId="0" fontId="47" fillId="0" borderId="0" xfId="0" applyFont="1" applyAlignment="1">
      <alignment horizontal="right"/>
    </xf>
    <xf numFmtId="172" fontId="47" fillId="0" borderId="0" xfId="60" quotePrefix="1" applyNumberFormat="1" applyFont="1" applyAlignment="1">
      <alignment horizontal="center"/>
    </xf>
    <xf numFmtId="9" fontId="47" fillId="0" borderId="0" xfId="143" applyFont="1" applyAlignment="1">
      <alignment horizontal="center" vertical="top"/>
    </xf>
    <xf numFmtId="172" fontId="47" fillId="0" borderId="0" xfId="60" applyNumberFormat="1" applyFont="1" applyAlignment="1">
      <alignment horizontal="center"/>
    </xf>
    <xf numFmtId="0" fontId="1" fillId="13" borderId="0" xfId="0" applyFont="1" applyFill="1" applyAlignment="1">
      <alignment horizontal="left" vertical="top" wrapText="1"/>
    </xf>
    <xf numFmtId="0" fontId="48" fillId="0" borderId="5" xfId="0" applyFont="1" applyBorder="1" applyAlignment="1">
      <alignment horizontal="center" vertical="center"/>
    </xf>
    <xf numFmtId="0" fontId="48" fillId="0" borderId="5" xfId="0" applyFont="1" applyBorder="1" applyAlignment="1">
      <alignment horizontal="center" vertical="center" wrapText="1"/>
    </xf>
    <xf numFmtId="9" fontId="47" fillId="0" borderId="0" xfId="143" applyFont="1" applyFill="1" applyAlignment="1">
      <alignment horizontal="center"/>
    </xf>
    <xf numFmtId="44" fontId="47" fillId="0" borderId="12" xfId="78" applyNumberFormat="1" applyFont="1" applyFill="1" applyBorder="1"/>
    <xf numFmtId="171" fontId="6" fillId="5" borderId="14" xfId="155" quotePrefix="1" applyNumberFormat="1" applyFont="1" applyFill="1" applyBorder="1" applyAlignment="1">
      <alignment horizontal="right"/>
    </xf>
    <xf numFmtId="171" fontId="10" fillId="5" borderId="14" xfId="155" quotePrefix="1" applyNumberFormat="1" applyFont="1" applyFill="1" applyBorder="1" applyAlignment="1">
      <alignment horizontal="right"/>
    </xf>
    <xf numFmtId="171" fontId="8" fillId="5" borderId="14" xfId="155" quotePrefix="1" applyNumberFormat="1" applyFont="1" applyFill="1" applyBorder="1" applyAlignment="1">
      <alignment horizontal="right"/>
    </xf>
    <xf numFmtId="172" fontId="8" fillId="5" borderId="14" xfId="155" quotePrefix="1" applyNumberFormat="1" applyFont="1" applyFill="1" applyBorder="1" applyAlignment="1">
      <alignment horizontal="right"/>
    </xf>
    <xf numFmtId="0" fontId="1" fillId="13" borderId="0" xfId="0" applyFont="1" applyFill="1" applyAlignment="1">
      <alignment horizontal="left" vertical="top"/>
    </xf>
    <xf numFmtId="167" fontId="47" fillId="0" borderId="0" xfId="60" applyNumberFormat="1" applyFont="1" applyFill="1" applyAlignment="1">
      <alignment horizontal="left" indent="1"/>
    </xf>
    <xf numFmtId="0" fontId="1" fillId="13" borderId="0" xfId="0" applyFont="1" applyFill="1" applyAlignment="1">
      <alignment horizontal="left" vertical="top" wrapText="1"/>
    </xf>
    <xf numFmtId="0" fontId="48" fillId="0" borderId="0" xfId="0" applyFont="1" applyAlignment="1">
      <alignment horizontal="center"/>
    </xf>
    <xf numFmtId="0" fontId="48" fillId="0" borderId="10" xfId="0" applyFont="1" applyBorder="1" applyAlignment="1">
      <alignment horizontal="center"/>
    </xf>
    <xf numFmtId="43" fontId="47" fillId="0" borderId="0" xfId="60" applyFont="1" applyFill="1" applyAlignment="1">
      <alignment horizontal="center" vertical="center"/>
    </xf>
    <xf numFmtId="9" fontId="47" fillId="0" borderId="0" xfId="143" quotePrefix="1" applyFont="1" applyFill="1" applyAlignment="1">
      <alignment horizontal="center" vertical="top"/>
    </xf>
    <xf numFmtId="165" fontId="47" fillId="0" borderId="0" xfId="143" quotePrefix="1" applyNumberFormat="1" applyFont="1" applyFill="1" applyAlignment="1">
      <alignment horizontal="center"/>
    </xf>
    <xf numFmtId="9" fontId="47" fillId="0" borderId="0" xfId="143" applyFont="1" applyFill="1" applyAlignment="1">
      <alignment horizontal="center" vertical="center"/>
    </xf>
    <xf numFmtId="172" fontId="47" fillId="0" borderId="0" xfId="78" quotePrefix="1" applyNumberFormat="1" applyFont="1" applyFill="1" applyAlignment="1">
      <alignment horizontal="center" vertical="top"/>
    </xf>
    <xf numFmtId="9" fontId="47" fillId="0" borderId="0" xfId="143" applyFont="1"/>
    <xf numFmtId="0" fontId="47" fillId="0" borderId="0" xfId="0" applyFont="1" applyFill="1" applyAlignment="1">
      <alignment horizontal="left"/>
    </xf>
    <xf numFmtId="167" fontId="47" fillId="0" borderId="0" xfId="60" applyNumberFormat="1" applyFont="1" applyFill="1" applyBorder="1" applyAlignment="1">
      <alignment horizontal="right"/>
    </xf>
    <xf numFmtId="184" fontId="47" fillId="0" borderId="0" xfId="143" applyNumberFormat="1" applyFont="1" applyFill="1" applyAlignment="1">
      <alignment horizontal="center"/>
    </xf>
    <xf numFmtId="37" fontId="47" fillId="0" borderId="0" xfId="0" quotePrefix="1" applyNumberFormat="1" applyFont="1" applyFill="1" applyAlignment="1">
      <alignment horizontal="center"/>
    </xf>
    <xf numFmtId="0" fontId="6" fillId="0" borderId="0" xfId="129" applyAlignment="1">
      <alignment horizontal="left" indent="2"/>
    </xf>
    <xf numFmtId="0" fontId="47" fillId="0" borderId="0" xfId="0" applyFont="1" applyAlignment="1">
      <alignment horizontal="center"/>
    </xf>
    <xf numFmtId="0" fontId="48" fillId="0" borderId="0" xfId="0" applyFont="1" applyAlignment="1">
      <alignment horizontal="center"/>
    </xf>
    <xf numFmtId="0" fontId="48" fillId="0" borderId="10" xfId="0" applyFont="1" applyBorder="1" applyAlignment="1">
      <alignment horizontal="center"/>
    </xf>
    <xf numFmtId="0" fontId="47" fillId="0" borderId="0" xfId="0" applyFont="1" applyAlignment="1">
      <alignment horizontal="left" vertical="center" wrapText="1"/>
    </xf>
    <xf numFmtId="0" fontId="1" fillId="0" borderId="0" xfId="0" applyFont="1" applyAlignment="1">
      <alignment horizontal="left" vertical="center" wrapText="1"/>
    </xf>
    <xf numFmtId="0" fontId="48" fillId="0" borderId="10" xfId="0" applyFont="1" applyBorder="1" applyAlignment="1">
      <alignment horizontal="center" vertical="center"/>
    </xf>
    <xf numFmtId="9" fontId="48" fillId="0" borderId="0" xfId="0" applyNumberFormat="1" applyFont="1" applyAlignment="1">
      <alignment horizontal="center" vertical="center"/>
    </xf>
    <xf numFmtId="9" fontId="48" fillId="0" borderId="0" xfId="143" applyFont="1" applyBorder="1" applyAlignment="1">
      <alignment horizontal="center"/>
    </xf>
    <xf numFmtId="165" fontId="48" fillId="0" borderId="0" xfId="143" applyNumberFormat="1" applyFont="1" applyFill="1" applyAlignment="1">
      <alignment horizontal="center"/>
    </xf>
    <xf numFmtId="167" fontId="47" fillId="0" borderId="14" xfId="60" quotePrefix="1" applyNumberFormat="1" applyFont="1" applyFill="1" applyBorder="1" applyAlignment="1">
      <alignment horizontal="right"/>
    </xf>
    <xf numFmtId="9" fontId="10" fillId="5" borderId="14" xfId="143" applyFont="1" applyFill="1" applyBorder="1" applyAlignment="1">
      <alignment horizontal="right"/>
    </xf>
    <xf numFmtId="0" fontId="47" fillId="0" borderId="0" xfId="0" applyFont="1" applyAlignment="1">
      <alignment horizontal="center"/>
    </xf>
    <xf numFmtId="0" fontId="48" fillId="0" borderId="0" xfId="0" applyFont="1" applyAlignment="1">
      <alignment horizontal="center"/>
    </xf>
    <xf numFmtId="0" fontId="48" fillId="0" borderId="10" xfId="0" applyFont="1" applyBorder="1" applyAlignment="1">
      <alignment horizontal="center"/>
    </xf>
    <xf numFmtId="0" fontId="47" fillId="0" borderId="0" xfId="0" applyFont="1" applyAlignment="1">
      <alignment horizontal="left" vertical="center" wrapText="1"/>
    </xf>
    <xf numFmtId="0" fontId="1" fillId="0" borderId="0" xfId="0" applyFont="1" applyAlignment="1">
      <alignment horizontal="left" vertical="center" wrapText="1"/>
    </xf>
    <xf numFmtId="0" fontId="48" fillId="0" borderId="10" xfId="0" applyFont="1" applyBorder="1" applyAlignment="1">
      <alignment horizontal="center" vertical="center"/>
    </xf>
    <xf numFmtId="43" fontId="47" fillId="0" borderId="0" xfId="60" applyFont="1" applyFill="1" applyAlignment="1">
      <alignment horizontal="right"/>
    </xf>
    <xf numFmtId="43" fontId="47" fillId="0" borderId="0" xfId="60" applyFont="1" applyFill="1"/>
    <xf numFmtId="0" fontId="47" fillId="0" borderId="0" xfId="0" applyFont="1" applyAlignment="1">
      <alignment horizontal="center"/>
    </xf>
    <xf numFmtId="0" fontId="48" fillId="0" borderId="0" xfId="0" applyFont="1" applyAlignment="1">
      <alignment horizontal="center"/>
    </xf>
    <xf numFmtId="0" fontId="1" fillId="13" borderId="0" xfId="0" applyFont="1" applyFill="1" applyAlignment="1">
      <alignment horizontal="left" vertical="top" wrapText="1"/>
    </xf>
    <xf numFmtId="0" fontId="1" fillId="13" borderId="0" xfId="0" applyFont="1" applyFill="1" applyAlignment="1">
      <alignment horizontal="left" vertical="center" wrapText="1"/>
    </xf>
    <xf numFmtId="0" fontId="3" fillId="0" borderId="0" xfId="0" applyFont="1" applyFill="1" applyAlignment="1">
      <alignment horizontal="left" vertical="top" wrapText="1"/>
    </xf>
    <xf numFmtId="0" fontId="48" fillId="0" borderId="10" xfId="0" applyFont="1" applyBorder="1" applyAlignment="1">
      <alignment horizontal="center" vertical="center"/>
    </xf>
    <xf numFmtId="0" fontId="47" fillId="0" borderId="0" xfId="0" applyFont="1" applyFill="1" applyBorder="1" applyAlignment="1">
      <alignment horizontal="right"/>
    </xf>
    <xf numFmtId="0" fontId="3" fillId="0" borderId="0" xfId="0" applyFont="1" applyFill="1" applyAlignment="1">
      <alignment horizontal="left" vertical="top"/>
    </xf>
    <xf numFmtId="0" fontId="55" fillId="0" borderId="0" xfId="0" applyFont="1" applyFill="1" applyAlignment="1">
      <alignment horizontal="left" vertical="top"/>
    </xf>
    <xf numFmtId="167" fontId="47" fillId="0" borderId="0" xfId="60" applyNumberFormat="1" applyFont="1" applyFill="1" applyAlignment="1">
      <alignment horizontal="center" vertical="center"/>
    </xf>
    <xf numFmtId="43" fontId="47" fillId="0" borderId="0" xfId="60" quotePrefix="1" applyFont="1" applyFill="1" applyAlignment="1">
      <alignment horizontal="center"/>
    </xf>
    <xf numFmtId="164" fontId="47" fillId="0" borderId="0" xfId="78" applyNumberFormat="1" applyFont="1" applyFill="1" applyAlignment="1">
      <alignment horizontal="right"/>
    </xf>
    <xf numFmtId="167" fontId="47" fillId="0" borderId="0" xfId="60" quotePrefix="1" applyNumberFormat="1" applyFont="1" applyFill="1" applyAlignment="1">
      <alignment horizontal="right"/>
    </xf>
    <xf numFmtId="164" fontId="47" fillId="0" borderId="12" xfId="78" applyNumberFormat="1" applyFont="1" applyFill="1" applyBorder="1" applyAlignment="1">
      <alignment horizontal="right"/>
    </xf>
    <xf numFmtId="164" fontId="6" fillId="0" borderId="12" xfId="78" applyNumberFormat="1" applyFont="1" applyFill="1" applyBorder="1" applyAlignment="1">
      <alignment horizontal="right"/>
    </xf>
    <xf numFmtId="0" fontId="48" fillId="0" borderId="5" xfId="0" applyFont="1" applyBorder="1" applyAlignment="1">
      <alignment horizontal="center" vertical="center"/>
    </xf>
    <xf numFmtId="0" fontId="48" fillId="0" borderId="5" xfId="0" applyFont="1" applyBorder="1" applyAlignment="1">
      <alignment horizontal="center" vertical="center" wrapText="1"/>
    </xf>
    <xf numFmtId="0" fontId="47" fillId="0" borderId="0" xfId="0" applyFont="1"/>
    <xf numFmtId="0" fontId="48" fillId="0" borderId="10" xfId="0" applyFont="1" applyBorder="1" applyAlignment="1">
      <alignment horizontal="center"/>
    </xf>
    <xf numFmtId="0" fontId="48" fillId="0" borderId="0" xfId="0" applyFont="1" applyAlignment="1">
      <alignment horizontal="center"/>
    </xf>
    <xf numFmtId="167" fontId="47" fillId="0" borderId="3" xfId="60" applyNumberFormat="1" applyFont="1" applyFill="1" applyBorder="1" applyAlignment="1">
      <alignment horizontal="right"/>
    </xf>
    <xf numFmtId="44" fontId="47" fillId="0" borderId="0" xfId="78" applyFont="1" applyFill="1"/>
    <xf numFmtId="167" fontId="47" fillId="0" borderId="0" xfId="60" applyNumberFormat="1" applyFont="1" applyFill="1" applyBorder="1"/>
    <xf numFmtId="167" fontId="47" fillId="0" borderId="0" xfId="60" applyNumberFormat="1" applyFont="1" applyFill="1" applyAlignment="1">
      <alignment horizontal="right" vertical="center"/>
    </xf>
    <xf numFmtId="0" fontId="47" fillId="0" borderId="0" xfId="0" applyFont="1"/>
    <xf numFmtId="164" fontId="47" fillId="0" borderId="0" xfId="78" applyNumberFormat="1" applyFont="1"/>
    <xf numFmtId="0" fontId="48" fillId="0" borderId="10" xfId="0" applyFont="1" applyBorder="1" applyAlignment="1">
      <alignment horizontal="center"/>
    </xf>
    <xf numFmtId="0" fontId="48" fillId="0" borderId="0" xfId="0" applyFont="1" applyAlignment="1">
      <alignment horizontal="center"/>
    </xf>
    <xf numFmtId="164" fontId="47" fillId="0" borderId="0" xfId="78" applyNumberFormat="1" applyFont="1" applyFill="1"/>
    <xf numFmtId="167" fontId="47" fillId="0" borderId="3" xfId="60" applyNumberFormat="1" applyFont="1" applyFill="1" applyBorder="1"/>
    <xf numFmtId="167" fontId="47" fillId="0" borderId="0" xfId="60" applyNumberFormat="1" applyFont="1" applyFill="1"/>
    <xf numFmtId="164" fontId="47" fillId="0" borderId="12" xfId="78" applyNumberFormat="1" applyFont="1" applyFill="1" applyBorder="1"/>
    <xf numFmtId="167" fontId="47" fillId="0" borderId="6" xfId="60" applyNumberFormat="1" applyFont="1" applyFill="1" applyBorder="1"/>
    <xf numFmtId="167" fontId="47" fillId="0" borderId="0" xfId="60" applyNumberFormat="1" applyFont="1" applyFill="1" applyAlignment="1">
      <alignment horizontal="right"/>
    </xf>
    <xf numFmtId="167" fontId="47" fillId="0" borderId="4" xfId="60" applyNumberFormat="1" applyFont="1" applyFill="1" applyBorder="1"/>
    <xf numFmtId="0" fontId="47" fillId="0" borderId="0" xfId="0" applyFont="1" applyAlignment="1">
      <alignment horizontal="right"/>
    </xf>
    <xf numFmtId="0" fontId="48" fillId="0" borderId="0" xfId="0" applyFont="1" applyAlignment="1">
      <alignment horizontal="center"/>
    </xf>
    <xf numFmtId="0" fontId="48" fillId="0" borderId="10" xfId="0" applyFont="1" applyBorder="1" applyAlignment="1">
      <alignment horizontal="center"/>
    </xf>
    <xf numFmtId="0" fontId="48" fillId="0" borderId="10" xfId="0" applyFont="1" applyBorder="1" applyAlignment="1">
      <alignment horizontal="center" wrapText="1"/>
    </xf>
    <xf numFmtId="0" fontId="47" fillId="0" borderId="0" xfId="0" applyFont="1" applyAlignment="1">
      <alignment horizontal="center"/>
    </xf>
    <xf numFmtId="0" fontId="48" fillId="0" borderId="10" xfId="0" applyFont="1" applyBorder="1" applyAlignment="1">
      <alignment horizontal="center"/>
    </xf>
    <xf numFmtId="0" fontId="48" fillId="0" borderId="0" xfId="0" applyFont="1" applyAlignment="1">
      <alignment horizontal="center"/>
    </xf>
    <xf numFmtId="0" fontId="48" fillId="0" borderId="10" xfId="0" applyFont="1" applyBorder="1" applyAlignment="1">
      <alignment horizontal="center" vertical="center"/>
    </xf>
    <xf numFmtId="167" fontId="47" fillId="0" borderId="0" xfId="60" quotePrefix="1" applyNumberFormat="1" applyFont="1" applyFill="1" applyAlignment="1">
      <alignment horizontal="center" vertical="center"/>
    </xf>
    <xf numFmtId="164" fontId="47" fillId="0" borderId="0" xfId="78" applyNumberFormat="1" applyFont="1" applyFill="1" applyAlignment="1">
      <alignment horizontal="right" vertical="center"/>
    </xf>
    <xf numFmtId="167" fontId="47" fillId="0" borderId="0" xfId="60" applyNumberFormat="1" applyFont="1" applyAlignment="1">
      <alignment horizontal="right"/>
    </xf>
    <xf numFmtId="164" fontId="6" fillId="0" borderId="0" xfId="78" applyNumberFormat="1" applyFont="1" applyFill="1" applyAlignment="1">
      <alignment horizontal="right"/>
    </xf>
    <xf numFmtId="167" fontId="6" fillId="0" borderId="0" xfId="60" quotePrefix="1" applyNumberFormat="1" applyFont="1" applyFill="1" applyAlignment="1">
      <alignment horizontal="right"/>
    </xf>
    <xf numFmtId="167" fontId="6" fillId="0" borderId="0" xfId="60" applyNumberFormat="1" applyFont="1" applyFill="1" applyAlignment="1">
      <alignment horizontal="right"/>
    </xf>
    <xf numFmtId="0" fontId="47" fillId="0" borderId="0" xfId="0" applyFont="1" applyAlignment="1">
      <alignment horizontal="center"/>
    </xf>
    <xf numFmtId="16" fontId="48" fillId="0" borderId="10" xfId="0" quotePrefix="1" applyNumberFormat="1" applyFont="1" applyBorder="1" applyAlignment="1">
      <alignment horizontal="center"/>
    </xf>
    <xf numFmtId="0" fontId="48" fillId="0" borderId="10" xfId="0" applyFont="1" applyBorder="1" applyAlignment="1">
      <alignment horizontal="center"/>
    </xf>
    <xf numFmtId="0" fontId="48" fillId="0" borderId="0" xfId="0" applyFont="1" applyAlignment="1">
      <alignment horizontal="center"/>
    </xf>
    <xf numFmtId="0" fontId="47" fillId="0" borderId="0" xfId="0" applyFont="1" applyFill="1" applyAlignment="1">
      <alignment horizontal="left"/>
    </xf>
    <xf numFmtId="0" fontId="49" fillId="0" borderId="0" xfId="0" applyFont="1" applyAlignment="1">
      <alignment horizontal="center"/>
    </xf>
    <xf numFmtId="0" fontId="49" fillId="0" borderId="0" xfId="0" applyFont="1" applyAlignment="1">
      <alignment horizontal="center" wrapText="1"/>
    </xf>
    <xf numFmtId="0" fontId="47" fillId="0" borderId="0" xfId="0" applyFont="1" applyAlignment="1">
      <alignment horizontal="left" vertical="top" wrapText="1"/>
    </xf>
    <xf numFmtId="0" fontId="47" fillId="0" borderId="0" xfId="0" applyFont="1" applyAlignment="1">
      <alignment horizontal="left" vertical="center" wrapText="1"/>
    </xf>
    <xf numFmtId="0" fontId="47" fillId="0" borderId="0" xfId="0" applyFont="1" applyAlignment="1">
      <alignment horizontal="left"/>
    </xf>
    <xf numFmtId="0" fontId="3" fillId="0" borderId="0" xfId="0" applyFont="1" applyAlignment="1">
      <alignment horizontal="left" vertical="top"/>
    </xf>
    <xf numFmtId="0" fontId="1" fillId="13" borderId="0" xfId="0" applyFont="1" applyFill="1" applyAlignment="1">
      <alignment horizontal="left" vertical="center" wrapText="1"/>
    </xf>
    <xf numFmtId="0" fontId="1" fillId="5" borderId="0" xfId="0" applyFont="1" applyFill="1" applyAlignment="1">
      <alignment horizontal="center" wrapText="1"/>
    </xf>
    <xf numFmtId="0" fontId="1" fillId="13" borderId="0" xfId="0" applyFont="1" applyFill="1" applyAlignment="1">
      <alignment vertical="center" wrapText="1"/>
    </xf>
    <xf numFmtId="0" fontId="5" fillId="5" borderId="0" xfId="0" applyFont="1" applyFill="1" applyAlignment="1">
      <alignment horizontal="center" wrapText="1"/>
    </xf>
    <xf numFmtId="0" fontId="1" fillId="13" borderId="0" xfId="0" applyFont="1" applyFill="1" applyAlignment="1">
      <alignment horizontal="left" vertical="top" wrapText="1"/>
    </xf>
    <xf numFmtId="0" fontId="54" fillId="0" borderId="0" xfId="0" applyFont="1" applyFill="1" applyAlignment="1">
      <alignment horizontal="left" vertical="top" wrapText="1"/>
    </xf>
    <xf numFmtId="0" fontId="47" fillId="13" borderId="0" xfId="0" applyFont="1" applyFill="1" applyAlignment="1">
      <alignment horizontal="left" vertical="top" wrapText="1"/>
    </xf>
    <xf numFmtId="0" fontId="11" fillId="0" borderId="0" xfId="129" applyFont="1" applyAlignment="1">
      <alignment horizontal="center"/>
    </xf>
    <xf numFmtId="0" fontId="11" fillId="0" borderId="0" xfId="129" applyFont="1" applyAlignment="1">
      <alignment horizontal="center" vertical="center" wrapText="1"/>
    </xf>
    <xf numFmtId="0" fontId="6" fillId="0" borderId="0" xfId="129" applyAlignment="1">
      <alignment horizontal="center"/>
    </xf>
    <xf numFmtId="0" fontId="6" fillId="0" borderId="0" xfId="133" applyFont="1" applyFill="1" applyAlignment="1">
      <alignment horizontal="left" vertical="top" wrapText="1"/>
    </xf>
    <xf numFmtId="0" fontId="47" fillId="0" borderId="0" xfId="129" applyFont="1" applyAlignment="1">
      <alignment horizontal="left" vertical="top" wrapText="1"/>
    </xf>
    <xf numFmtId="0" fontId="6" fillId="0" borderId="0" xfId="129" applyNumberFormat="1" applyFont="1" applyAlignment="1">
      <alignment horizontal="left" vertical="top" wrapText="1"/>
    </xf>
    <xf numFmtId="0" fontId="6" fillId="0" borderId="0" xfId="129" applyFont="1" applyAlignment="1">
      <alignment horizontal="left"/>
    </xf>
    <xf numFmtId="0" fontId="47" fillId="0" borderId="0" xfId="129" applyFont="1" applyAlignment="1">
      <alignment horizontal="left" wrapText="1"/>
    </xf>
    <xf numFmtId="0" fontId="6" fillId="0" borderId="0" xfId="128" applyNumberFormat="1" applyFont="1" applyAlignment="1">
      <alignment horizontal="left" vertical="top" wrapText="1"/>
    </xf>
    <xf numFmtId="0" fontId="6" fillId="0" borderId="0" xfId="128" applyAlignment="1">
      <alignment horizontal="center"/>
    </xf>
    <xf numFmtId="0" fontId="47" fillId="0" borderId="0" xfId="128" applyFont="1" applyAlignment="1">
      <alignment horizontal="left"/>
    </xf>
    <xf numFmtId="0" fontId="47" fillId="0" borderId="0" xfId="128" applyFont="1" applyAlignment="1">
      <alignment horizontal="left" vertical="top" wrapText="1"/>
    </xf>
    <xf numFmtId="0" fontId="48" fillId="0" borderId="18" xfId="0" applyFont="1" applyBorder="1" applyAlignment="1">
      <alignment horizontal="center"/>
    </xf>
    <xf numFmtId="0" fontId="48" fillId="0" borderId="4" xfId="0" applyFont="1" applyBorder="1" applyAlignment="1">
      <alignment horizontal="center"/>
    </xf>
    <xf numFmtId="0" fontId="48" fillId="0" borderId="19" xfId="0" applyFont="1" applyBorder="1" applyAlignment="1">
      <alignment horizontal="center"/>
    </xf>
    <xf numFmtId="0" fontId="1" fillId="0" borderId="0" xfId="0" applyFont="1" applyFill="1" applyAlignment="1">
      <alignment horizontal="left" vertical="top" wrapText="1"/>
    </xf>
    <xf numFmtId="15" fontId="48" fillId="0" borderId="20" xfId="0" quotePrefix="1" applyNumberFormat="1" applyFont="1" applyBorder="1" applyAlignment="1">
      <alignment horizontal="center" wrapText="1"/>
    </xf>
    <xf numFmtId="15" fontId="48" fillId="0" borderId="3" xfId="0" quotePrefix="1" applyNumberFormat="1" applyFont="1" applyBorder="1" applyAlignment="1">
      <alignment horizontal="center" wrapText="1"/>
    </xf>
    <xf numFmtId="15" fontId="48" fillId="0" borderId="21" xfId="0" quotePrefix="1" applyNumberFormat="1" applyFont="1" applyBorder="1" applyAlignment="1">
      <alignment horizontal="center" wrapText="1"/>
    </xf>
    <xf numFmtId="15" fontId="48" fillId="0" borderId="16" xfId="0" quotePrefix="1" applyNumberFormat="1" applyFont="1" applyBorder="1" applyAlignment="1">
      <alignment horizontal="center" vertical="center" wrapText="1"/>
    </xf>
    <xf numFmtId="15" fontId="48" fillId="0" borderId="6" xfId="0" quotePrefix="1" applyNumberFormat="1" applyFont="1" applyBorder="1" applyAlignment="1">
      <alignment horizontal="center" vertical="center" wrapText="1"/>
    </xf>
    <xf numFmtId="15" fontId="48" fillId="0" borderId="17" xfId="0" quotePrefix="1" applyNumberFormat="1" applyFont="1" applyBorder="1" applyAlignment="1">
      <alignment horizontal="center" vertical="center" wrapText="1"/>
    </xf>
    <xf numFmtId="15" fontId="48" fillId="0" borderId="16" xfId="0" quotePrefix="1" applyNumberFormat="1" applyFont="1" applyBorder="1" applyAlignment="1">
      <alignment horizontal="center" wrapText="1"/>
    </xf>
    <xf numFmtId="15" fontId="48" fillId="0" borderId="6" xfId="0" quotePrefix="1" applyNumberFormat="1" applyFont="1" applyBorder="1" applyAlignment="1">
      <alignment horizontal="center" wrapText="1"/>
    </xf>
    <xf numFmtId="15" fontId="48" fillId="0" borderId="17" xfId="0" quotePrefix="1" applyNumberFormat="1" applyFont="1" applyBorder="1" applyAlignment="1">
      <alignment horizontal="center" wrapText="1"/>
    </xf>
    <xf numFmtId="0" fontId="3" fillId="0" borderId="0" xfId="0" applyFont="1" applyAlignment="1">
      <alignment horizontal="left" vertical="top" wrapText="1"/>
    </xf>
    <xf numFmtId="0" fontId="47" fillId="0" borderId="0" xfId="0" applyFont="1" applyAlignment="1">
      <alignment horizontal="left" vertical="top"/>
    </xf>
    <xf numFmtId="0" fontId="3" fillId="0" borderId="0" xfId="0" applyFont="1" applyFill="1" applyAlignment="1">
      <alignment horizontal="left" vertical="top" wrapText="1"/>
    </xf>
    <xf numFmtId="0" fontId="3" fillId="0" borderId="0" xfId="0" applyFont="1" applyAlignment="1">
      <alignment wrapText="1"/>
    </xf>
    <xf numFmtId="0" fontId="47" fillId="0" borderId="0" xfId="0" applyFont="1" applyAlignment="1">
      <alignment wrapText="1"/>
    </xf>
    <xf numFmtId="0" fontId="8" fillId="0" borderId="0" xfId="0" applyFont="1" applyAlignment="1">
      <alignment horizontal="left" vertical="top" wrapText="1"/>
    </xf>
    <xf numFmtId="0" fontId="48" fillId="14" borderId="0" xfId="0" applyFont="1" applyFill="1" applyAlignment="1">
      <alignment horizontal="center"/>
    </xf>
    <xf numFmtId="0" fontId="48" fillId="0" borderId="10" xfId="0" applyFont="1" applyBorder="1" applyAlignment="1">
      <alignment horizontal="center" wrapText="1"/>
    </xf>
    <xf numFmtId="0" fontId="48" fillId="0" borderId="10"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47" fillId="0" borderId="0" xfId="0" applyFont="1" applyAlignment="1">
      <alignment horizontal="center" vertical="center" wrapText="1"/>
    </xf>
    <xf numFmtId="0" fontId="48" fillId="0" borderId="22" xfId="0" applyFont="1" applyBorder="1" applyAlignment="1">
      <alignment horizontal="center" vertical="center" wrapText="1"/>
    </xf>
    <xf numFmtId="0" fontId="48" fillId="0" borderId="22" xfId="0" applyFont="1" applyBorder="1" applyAlignment="1">
      <alignment horizontal="center" wrapText="1"/>
    </xf>
    <xf numFmtId="0" fontId="48" fillId="0" borderId="10" xfId="0" applyFont="1" applyBorder="1" applyAlignment="1">
      <alignment horizontal="center" vertical="center"/>
    </xf>
  </cellXfs>
  <cellStyles count="210">
    <cellStyle name="??&amp;_x0012_?&amp;_x000b_" xfId="1" xr:uid="{00000000-0005-0000-0000-000000000000}"/>
    <cellStyle name="??&amp;_x0012_?&amp;_x000b_ 2" xfId="2" xr:uid="{00000000-0005-0000-0000-000001000000}"/>
    <cellStyle name="??&amp;_x0012_?&amp;_x000b_?_x0008_*_x0007_?" xfId="3" xr:uid="{00000000-0005-0000-0000-000002000000}"/>
    <cellStyle name="??&amp;_x0012_?&amp;_x000b_?_x0008_*_x0007_?_x0007_" xfId="4" xr:uid="{00000000-0005-0000-0000-000003000000}"/>
    <cellStyle name="??&amp;_x0012_?&amp;_x000b_?_x0008_*_x0007_?_x0007__x0001__x0001_" xfId="5" xr:uid="{00000000-0005-0000-0000-000004000000}"/>
    <cellStyle name="??&amp;_x0012_?&amp;_x000b_?_x0008_*_x0007_? 10" xfId="205" xr:uid="{A0A8FC66-5A56-42E5-9142-9D0CEF0F332B}"/>
    <cellStyle name="??&amp;_x0012_?&amp;_x000b_?_x0008_*_x0007_?_x0007_ 10" xfId="199" xr:uid="{62B8F70F-B623-4E01-9878-E56625BA3BD8}"/>
    <cellStyle name="??&amp;_x0012_?&amp;_x000b_?_x0008_*_x0007_?_x0007__x0001__x0001_ 10" xfId="198" xr:uid="{C9414A35-B767-40F8-8CDE-6FEFAC54AF26}"/>
    <cellStyle name="??&amp;_x0012_?&amp;_x000b_?_x0008_*_x0007_? 11" xfId="208" xr:uid="{E341E6BF-C9A0-4540-8129-BB92831B74E2}"/>
    <cellStyle name="??&amp;_x0012_?&amp;_x000b_?_x0008_*_x0007_?_x0007_ 11" xfId="203" xr:uid="{039A08E2-24F7-4742-BD08-2013E6473A92}"/>
    <cellStyle name="??&amp;_x0012_?&amp;_x000b_?_x0008_*_x0007_?_x0007__x0001__x0001_ 11" xfId="202" xr:uid="{1CF8AD4B-A2FF-4FBA-80C4-061E18F3D5EB}"/>
    <cellStyle name="??&amp;_x0012_?&amp;_x000b_?_x0008_*_x0007_? 12" xfId="209" xr:uid="{A1551B1E-85E5-482B-80A7-C3D61114858A}"/>
    <cellStyle name="??&amp;_x0012_?&amp;_x000b_?_x0008_*_x0007_?_x0007_ 12" xfId="207" xr:uid="{6F87C7BC-ABF1-47FB-9394-4A050120303C}"/>
    <cellStyle name="??&amp;_x0012_?&amp;_x000b_?_x0008_*_x0007_?_x0007__x0001__x0001_ 12" xfId="206" xr:uid="{A8A97C02-FEC8-476A-9267-5891AD5179B0}"/>
    <cellStyle name="??&amp;_x0012_?&amp;_x000b_?_x0008_*_x0007_? 2" xfId="6" xr:uid="{00000000-0005-0000-0000-000005000000}"/>
    <cellStyle name="??&amp;_x0012_?&amp;_x000b_?_x0008_*_x0007_?_x0007_ 2" xfId="7" xr:uid="{00000000-0005-0000-0000-000006000000}"/>
    <cellStyle name="??&amp;_x0012_?&amp;_x000b_?_x0008_*_x0007_?_x0007__x0001__x0001_ 2" xfId="8" xr:uid="{00000000-0005-0000-0000-000007000000}"/>
    <cellStyle name="??&amp;_x0012_?&amp;_x000b_?_x0008_*_x0007_? 3" xfId="9" xr:uid="{00000000-0005-0000-0000-000008000000}"/>
    <cellStyle name="??&amp;_x0012_?&amp;_x000b_?_x0008_*_x0007_?_x0007_ 3" xfId="10" xr:uid="{00000000-0005-0000-0000-000009000000}"/>
    <cellStyle name="??&amp;_x0012_?&amp;_x000b_?_x0008_*_x0007_?_x0007__x0001__x0001_ 3" xfId="11" xr:uid="{00000000-0005-0000-0000-00000A000000}"/>
    <cellStyle name="??&amp;_x0012_?&amp;_x000b_?_x0008_*_x0007_? 4" xfId="12" xr:uid="{00000000-0005-0000-0000-00000B000000}"/>
    <cellStyle name="??&amp;_x0012_?&amp;_x000b_?_x0008_*_x0007_?_x0007_ 4" xfId="13" xr:uid="{00000000-0005-0000-0000-00000C000000}"/>
    <cellStyle name="??&amp;_x0012_?&amp;_x000b_?_x0008_*_x0007_?_x0007__x0001__x0001_ 4" xfId="14" xr:uid="{00000000-0005-0000-0000-00000D000000}"/>
    <cellStyle name="??&amp;_x0012_?&amp;_x000b_?_x0008_*_x0007_? 5" xfId="15" xr:uid="{00000000-0005-0000-0000-00000E000000}"/>
    <cellStyle name="??&amp;_x0012_?&amp;_x000b_?_x0008_*_x0007_?_x0007_ 5" xfId="16" xr:uid="{00000000-0005-0000-0000-00000F000000}"/>
    <cellStyle name="??&amp;_x0012_?&amp;_x000b_?_x0008_*_x0007_?_x0007__x0001__x0001_ 5" xfId="17" xr:uid="{00000000-0005-0000-0000-000010000000}"/>
    <cellStyle name="??&amp;_x0012_?&amp;_x000b_?_x0008_*_x0007_? 6" xfId="18" xr:uid="{00000000-0005-0000-0000-000011000000}"/>
    <cellStyle name="??&amp;_x0012_?&amp;_x000b_?_x0008_*_x0007_?_x0007_ 6" xfId="19" xr:uid="{00000000-0005-0000-0000-000012000000}"/>
    <cellStyle name="??&amp;_x0012_?&amp;_x000b_?_x0008_*_x0007_?_x0007__x0001__x0001_ 6" xfId="20" xr:uid="{00000000-0005-0000-0000-000013000000}"/>
    <cellStyle name="??&amp;_x0012_?&amp;_x000b_?_x0008_*_x0007_? 7" xfId="189" xr:uid="{F4EEEA04-2BE0-47FD-BAC5-569AC43A2812}"/>
    <cellStyle name="??&amp;_x0012_?&amp;_x000b_?_x0008_*_x0007_?_x0007_ 7" xfId="190" xr:uid="{7138E6AE-96F2-455F-8351-8D757F65FA9D}"/>
    <cellStyle name="??&amp;_x0012_?&amp;_x000b_?_x0008_*_x0007_?_x0007__x0001__x0001_ 7" xfId="191" xr:uid="{972B3CB1-79B3-4E7C-A3B8-8B3ED2772ECE}"/>
    <cellStyle name="??&amp;_x0012_?&amp;_x000b_?_x0008_*_x0007_? 8" xfId="197" xr:uid="{8CBA1887-AE6B-4458-9164-5A9DEAEFF73C}"/>
    <cellStyle name="??&amp;_x0012_?&amp;_x000b_?_x0008_*_x0007_?_x0007_ 8" xfId="196" xr:uid="{EDBA4BB2-8AAB-40D8-ABA4-77D9851EEEE8}"/>
    <cellStyle name="??&amp;_x0012_?&amp;_x000b_?_x0008_*_x0007_?_x0007__x0001__x0001_ 8" xfId="195" xr:uid="{684E0467-3A52-4557-AD72-35F8995FE3F3}"/>
    <cellStyle name="??&amp;_x0012_?&amp;_x000b_?_x0008_*_x0007_? 9" xfId="201" xr:uid="{D180A8B6-91A3-4F6A-94A3-13A7FE3494B4}"/>
    <cellStyle name="??&amp;_x0012_?&amp;_x000b_?_x0008_*_x0007_?_x0007_ 9" xfId="187" xr:uid="{3FD8AE03-5F41-477C-A651-7F3D9A52AE70}"/>
    <cellStyle name="??&amp;_x0012_?&amp;_x000b_?_x0008_*_x0007_?_x0007__x0001__x0001_ 9" xfId="188" xr:uid="{3E23E394-0C19-4CA0-8DDE-7FD2D69A2F89}"/>
    <cellStyle name="??_?.????" xfId="21" xr:uid="{00000000-0005-0000-0000-000014000000}"/>
    <cellStyle name="_Agilent Restated Financial FY02-Q306 v.7" xfId="22" xr:uid="{00000000-0005-0000-0000-000015000000}"/>
    <cellStyle name="_Amount" xfId="23" xr:uid="{00000000-0005-0000-0000-000016000000}"/>
    <cellStyle name="_Apr '05 financials recon v5" xfId="24" xr:uid="{00000000-0005-0000-0000-000017000000}"/>
    <cellStyle name="_Center" xfId="25" xr:uid="{00000000-0005-0000-0000-000018000000}"/>
    <cellStyle name="_Copy of FY06 Jan Cash Flow v10" xfId="26" xr:uid="{00000000-0005-0000-0000-000019000000}"/>
    <cellStyle name="_Copy of FY06 Jan Cash Flow v10 2" xfId="27" xr:uid="{00000000-0005-0000-0000-00001A000000}"/>
    <cellStyle name="_Desc" xfId="28" xr:uid="{00000000-0005-0000-0000-00001B000000}"/>
    <cellStyle name="_Disc Ops Footnote v3 - Balance sheet" xfId="29" xr:uid="{00000000-0005-0000-0000-00001C000000}"/>
    <cellStyle name="_Disc Ops Footnote v3 - Balance sheet 2" xfId="30" xr:uid="{00000000-0005-0000-0000-00001D000000}"/>
    <cellStyle name="_DOH Q107 Back up" xfId="31" xr:uid="{00000000-0005-0000-0000-00001E000000}"/>
    <cellStyle name="_Inc Stmt-press release 5-9" xfId="32" xr:uid="{00000000-0005-0000-0000-00001F000000}"/>
    <cellStyle name="_Oct'05 financials recon - DISC OPS v5" xfId="33" xr:uid="{00000000-0005-0000-0000-000020000000}"/>
    <cellStyle name="_Oct'05 financials recon - DISC OPS v5 2" xfId="34" xr:uid="{00000000-0005-0000-0000-000021000000}"/>
    <cellStyle name="_PY PF web tables" xfId="35" xr:uid="{00000000-0005-0000-0000-000022000000}"/>
    <cellStyle name="_PY PF web tables 2" xfId="36" xr:uid="{00000000-0005-0000-0000-000023000000}"/>
    <cellStyle name="_Q106Recon" xfId="37" xr:uid="{00000000-0005-0000-0000-000024000000}"/>
    <cellStyle name="_Q106Recon 2" xfId="38" xr:uid="{00000000-0005-0000-0000-000025000000}"/>
    <cellStyle name="_Q2'09 ATD Conf Call Notes Essbase 5.13.09" xfId="39" xr:uid="{00000000-0005-0000-0000-000026000000}"/>
    <cellStyle name="£ BP" xfId="40" xr:uid="{00000000-0005-0000-0000-000027000000}"/>
    <cellStyle name="£ BP 2" xfId="41" xr:uid="{00000000-0005-0000-0000-000028000000}"/>
    <cellStyle name="¥ JY" xfId="42" xr:uid="{00000000-0005-0000-0000-000029000000}"/>
    <cellStyle name="¥ JY 2" xfId="43" xr:uid="{00000000-0005-0000-0000-00002A000000}"/>
    <cellStyle name="Actual Date" xfId="44" xr:uid="{00000000-0005-0000-0000-00002B000000}"/>
    <cellStyle name="Actual Date 2" xfId="45" xr:uid="{00000000-0005-0000-0000-00002C000000}"/>
    <cellStyle name="Bold/Border" xfId="46" xr:uid="{00000000-0005-0000-0000-00002D000000}"/>
    <cellStyle name="Border" xfId="47" xr:uid="{00000000-0005-0000-0000-00002E000000}"/>
    <cellStyle name="Bullet" xfId="48" xr:uid="{00000000-0005-0000-0000-00002F000000}"/>
    <cellStyle name="Bullet 2" xfId="49" xr:uid="{00000000-0005-0000-0000-000030000000}"/>
    <cellStyle name="C:\WINNT" xfId="50" xr:uid="{00000000-0005-0000-0000-000031000000}"/>
    <cellStyle name="C:\WINNT 2" xfId="51" xr:uid="{00000000-0005-0000-0000-000032000000}"/>
    <cellStyle name="Calc Currency (0)" xfId="52" xr:uid="{00000000-0005-0000-0000-000033000000}"/>
    <cellStyle name="Calc Currency (2)" xfId="53" xr:uid="{00000000-0005-0000-0000-000034000000}"/>
    <cellStyle name="Calc Percent (0)" xfId="54" xr:uid="{00000000-0005-0000-0000-000035000000}"/>
    <cellStyle name="Calc Percent (1)" xfId="55" xr:uid="{00000000-0005-0000-0000-000036000000}"/>
    <cellStyle name="Calc Percent (2)" xfId="56" xr:uid="{00000000-0005-0000-0000-000037000000}"/>
    <cellStyle name="Calc Units (0)" xfId="57" xr:uid="{00000000-0005-0000-0000-000038000000}"/>
    <cellStyle name="Calc Units (1)" xfId="58" xr:uid="{00000000-0005-0000-0000-000039000000}"/>
    <cellStyle name="Calc Units (2)" xfId="59" xr:uid="{00000000-0005-0000-0000-00003A000000}"/>
    <cellStyle name="Comma" xfId="60" builtinId="3"/>
    <cellStyle name="Comma [00]" xfId="61" xr:uid="{00000000-0005-0000-0000-00003C000000}"/>
    <cellStyle name="Comma 2" xfId="62" xr:uid="{00000000-0005-0000-0000-00003D000000}"/>
    <cellStyle name="Comma 2 2" xfId="63" xr:uid="{00000000-0005-0000-0000-00003E000000}"/>
    <cellStyle name="Comma 3" xfId="64" xr:uid="{00000000-0005-0000-0000-00003F000000}"/>
    <cellStyle name="Comma 3 2" xfId="65" xr:uid="{00000000-0005-0000-0000-000040000000}"/>
    <cellStyle name="Comma 37" xfId="66" xr:uid="{00000000-0005-0000-0000-000041000000}"/>
    <cellStyle name="Comma 38" xfId="67" xr:uid="{00000000-0005-0000-0000-000042000000}"/>
    <cellStyle name="Comma0" xfId="68" xr:uid="{00000000-0005-0000-0000-000043000000}"/>
    <cellStyle name="Comma0 - Style3" xfId="69" xr:uid="{00000000-0005-0000-0000-000044000000}"/>
    <cellStyle name="Comma0 10" xfId="186" xr:uid="{9FB6A0D3-6E70-4F1C-9B71-5D7467036646}"/>
    <cellStyle name="Comma0 11" xfId="200" xr:uid="{0FACDDBE-E262-4A71-A3B1-B308EA18F7D8}"/>
    <cellStyle name="Comma0 12" xfId="204" xr:uid="{37AE2E8D-DB9E-4B7A-B879-9626CBA5938D}"/>
    <cellStyle name="Comma0 2" xfId="70" xr:uid="{00000000-0005-0000-0000-000045000000}"/>
    <cellStyle name="Comma0 3" xfId="71" xr:uid="{00000000-0005-0000-0000-000046000000}"/>
    <cellStyle name="Comma0 4" xfId="72" xr:uid="{00000000-0005-0000-0000-000047000000}"/>
    <cellStyle name="Comma0 5" xfId="73" xr:uid="{00000000-0005-0000-0000-000048000000}"/>
    <cellStyle name="Comma0 6" xfId="74" xr:uid="{00000000-0005-0000-0000-000049000000}"/>
    <cellStyle name="Comma0 7" xfId="193" xr:uid="{BE965379-457C-4208-B0CC-FB6BCB752457}"/>
    <cellStyle name="Comma0 8" xfId="194" xr:uid="{536645EB-CB20-47D0-905F-F99C748AFC22}"/>
    <cellStyle name="Comma0 9" xfId="192" xr:uid="{65A36050-7D8B-4596-B075-9A6552ACABE9}"/>
    <cellStyle name="Comma0_02-2006 EPS" xfId="75" xr:uid="{00000000-0005-0000-0000-00004A000000}"/>
    <cellStyle name="Compressed" xfId="76" xr:uid="{00000000-0005-0000-0000-00004B000000}"/>
    <cellStyle name="Curren - Style4" xfId="77" xr:uid="{00000000-0005-0000-0000-00004C000000}"/>
    <cellStyle name="Currency" xfId="78" builtinId="4"/>
    <cellStyle name="Currency [00]" xfId="79" xr:uid="{00000000-0005-0000-0000-00004E000000}"/>
    <cellStyle name="Currency 2" xfId="80" xr:uid="{00000000-0005-0000-0000-00004F000000}"/>
    <cellStyle name="Currency 2 2" xfId="81" xr:uid="{00000000-0005-0000-0000-000050000000}"/>
    <cellStyle name="Currency 23" xfId="82" xr:uid="{00000000-0005-0000-0000-000051000000}"/>
    <cellStyle name="Currency 3" xfId="83" xr:uid="{00000000-0005-0000-0000-000052000000}"/>
    <cellStyle name="Currency 3 2" xfId="84" xr:uid="{00000000-0005-0000-0000-000053000000}"/>
    <cellStyle name="Currency 34" xfId="85" xr:uid="{00000000-0005-0000-0000-000054000000}"/>
    <cellStyle name="Currency0" xfId="86" xr:uid="{00000000-0005-0000-0000-000055000000}"/>
    <cellStyle name="Currency0 2" xfId="87" xr:uid="{00000000-0005-0000-0000-000056000000}"/>
    <cellStyle name="Dash" xfId="88" xr:uid="{00000000-0005-0000-0000-000057000000}"/>
    <cellStyle name="Dash 2" xfId="89" xr:uid="{00000000-0005-0000-0000-000058000000}"/>
    <cellStyle name="Date" xfId="90" xr:uid="{00000000-0005-0000-0000-000059000000}"/>
    <cellStyle name="Date 2" xfId="91" xr:uid="{00000000-0005-0000-0000-00005A000000}"/>
    <cellStyle name="Date Short" xfId="92" xr:uid="{00000000-0005-0000-0000-00005B000000}"/>
    <cellStyle name="Enter Currency (0)" xfId="93" xr:uid="{00000000-0005-0000-0000-00005C000000}"/>
    <cellStyle name="Enter Currency (2)" xfId="94" xr:uid="{00000000-0005-0000-0000-00005D000000}"/>
    <cellStyle name="Enter Units (0)" xfId="95" xr:uid="{00000000-0005-0000-0000-00005E000000}"/>
    <cellStyle name="Enter Units (1)" xfId="96" xr:uid="{00000000-0005-0000-0000-00005F000000}"/>
    <cellStyle name="Enter Units (2)" xfId="97" xr:uid="{00000000-0005-0000-0000-000060000000}"/>
    <cellStyle name="Fixed" xfId="98" xr:uid="{00000000-0005-0000-0000-000061000000}"/>
    <cellStyle name="Fixed 2" xfId="99" xr:uid="{00000000-0005-0000-0000-000062000000}"/>
    <cellStyle name="Grey" xfId="100" xr:uid="{00000000-0005-0000-0000-000063000000}"/>
    <cellStyle name="HEADER" xfId="101" xr:uid="{00000000-0005-0000-0000-000064000000}"/>
    <cellStyle name="Header1" xfId="102" xr:uid="{00000000-0005-0000-0000-000065000000}"/>
    <cellStyle name="Header2" xfId="103" xr:uid="{00000000-0005-0000-0000-000066000000}"/>
    <cellStyle name="Heading" xfId="104" xr:uid="{00000000-0005-0000-0000-000067000000}"/>
    <cellStyle name="Heading 1 2" xfId="105" xr:uid="{00000000-0005-0000-0000-000068000000}"/>
    <cellStyle name="Heading 2 2" xfId="106" xr:uid="{00000000-0005-0000-0000-000069000000}"/>
    <cellStyle name="Heading 2 2 2" xfId="107" xr:uid="{00000000-0005-0000-0000-00006A000000}"/>
    <cellStyle name="Heading 5" xfId="108" xr:uid="{00000000-0005-0000-0000-00006B000000}"/>
    <cellStyle name="heading info" xfId="109" xr:uid="{00000000-0005-0000-0000-00006C000000}"/>
    <cellStyle name="Heading1" xfId="110" xr:uid="{00000000-0005-0000-0000-00006D000000}"/>
    <cellStyle name="Heading1 2" xfId="111" xr:uid="{00000000-0005-0000-0000-00006E000000}"/>
    <cellStyle name="Heading2" xfId="112" xr:uid="{00000000-0005-0000-0000-00006F000000}"/>
    <cellStyle name="Heading2 2" xfId="113" xr:uid="{00000000-0005-0000-0000-000070000000}"/>
    <cellStyle name="Heading3" xfId="114" xr:uid="{00000000-0005-0000-0000-000071000000}"/>
    <cellStyle name="HIGHLIGHT" xfId="115" xr:uid="{00000000-0005-0000-0000-000072000000}"/>
    <cellStyle name="Hyperlink" xfId="116" builtinId="8"/>
    <cellStyle name="IMR" xfId="117" xr:uid="{00000000-0005-0000-0000-000074000000}"/>
    <cellStyle name="IMR 2" xfId="118" xr:uid="{00000000-0005-0000-0000-000075000000}"/>
    <cellStyle name="Input [yellow]" xfId="119" xr:uid="{00000000-0005-0000-0000-000076000000}"/>
    <cellStyle name="Link Currency (0)" xfId="120" xr:uid="{00000000-0005-0000-0000-000077000000}"/>
    <cellStyle name="Link Currency (2)" xfId="121" xr:uid="{00000000-0005-0000-0000-000078000000}"/>
    <cellStyle name="Link Units (0)" xfId="122" xr:uid="{00000000-0005-0000-0000-000079000000}"/>
    <cellStyle name="Link Units (1)" xfId="123" xr:uid="{00000000-0005-0000-0000-00007A000000}"/>
    <cellStyle name="Link Units (2)" xfId="124" xr:uid="{00000000-0005-0000-0000-00007B000000}"/>
    <cellStyle name="no dec" xfId="125" xr:uid="{00000000-0005-0000-0000-00007C000000}"/>
    <cellStyle name="Normal" xfId="0" builtinId="0"/>
    <cellStyle name="Normal - Style1" xfId="126" xr:uid="{00000000-0005-0000-0000-00007E000000}"/>
    <cellStyle name="Normal - Style1 2" xfId="127" xr:uid="{00000000-0005-0000-0000-00007F000000}"/>
    <cellStyle name="Normal 2" xfId="128" xr:uid="{00000000-0005-0000-0000-000080000000}"/>
    <cellStyle name="Normal 2 4" xfId="129" xr:uid="{00000000-0005-0000-0000-000081000000}"/>
    <cellStyle name="Normal 3" xfId="130" xr:uid="{00000000-0005-0000-0000-000082000000}"/>
    <cellStyle name="Normal 3 2" xfId="131" xr:uid="{00000000-0005-0000-0000-000083000000}"/>
    <cellStyle name="Normal 4" xfId="132" xr:uid="{00000000-0005-0000-0000-000084000000}"/>
    <cellStyle name="Normal 4 2" xfId="133" xr:uid="{00000000-0005-0000-0000-000085000000}"/>
    <cellStyle name="Normal 5" xfId="134" xr:uid="{00000000-0005-0000-0000-000086000000}"/>
    <cellStyle name="Normal_Q1'01 Press Release 2" xfId="135" xr:uid="{00000000-0005-0000-0000-000087000000}"/>
    <cellStyle name="Normal2" xfId="136" xr:uid="{00000000-0005-0000-0000-000088000000}"/>
    <cellStyle name="Output Amounts" xfId="137" xr:uid="{00000000-0005-0000-0000-000089000000}"/>
    <cellStyle name="Output Column Headings" xfId="138" xr:uid="{00000000-0005-0000-0000-00008A000000}"/>
    <cellStyle name="Output Line Items" xfId="139" xr:uid="{00000000-0005-0000-0000-00008B000000}"/>
    <cellStyle name="Output Report Heading" xfId="140" xr:uid="{00000000-0005-0000-0000-00008C000000}"/>
    <cellStyle name="Output Report Title" xfId="141" xr:uid="{00000000-0005-0000-0000-00008D000000}"/>
    <cellStyle name="Percen - Style1" xfId="142" xr:uid="{00000000-0005-0000-0000-00008E000000}"/>
    <cellStyle name="Percent" xfId="143" builtinId="5"/>
    <cellStyle name="Percent [0]" xfId="144" xr:uid="{00000000-0005-0000-0000-000090000000}"/>
    <cellStyle name="Percent [00]" xfId="145" xr:uid="{00000000-0005-0000-0000-000091000000}"/>
    <cellStyle name="Percent [2]" xfId="146" xr:uid="{00000000-0005-0000-0000-000092000000}"/>
    <cellStyle name="Percent [2] 2" xfId="147" xr:uid="{00000000-0005-0000-0000-000093000000}"/>
    <cellStyle name="Percent 2" xfId="148" xr:uid="{00000000-0005-0000-0000-000094000000}"/>
    <cellStyle name="Percent 2 2" xfId="149" xr:uid="{00000000-0005-0000-0000-000095000000}"/>
    <cellStyle name="Percent 25" xfId="150" xr:uid="{00000000-0005-0000-0000-000096000000}"/>
    <cellStyle name="Percent 3" xfId="151" xr:uid="{00000000-0005-0000-0000-000097000000}"/>
    <cellStyle name="Percent 3 2" xfId="152" xr:uid="{00000000-0005-0000-0000-000098000000}"/>
    <cellStyle name="Percent 3 2 2" xfId="153" xr:uid="{00000000-0005-0000-0000-000099000000}"/>
    <cellStyle name="Percent 36" xfId="154" xr:uid="{00000000-0005-0000-0000-00009A000000}"/>
    <cellStyle name="Percent 37" xfId="155" xr:uid="{00000000-0005-0000-0000-00009B000000}"/>
    <cellStyle name="PrePop Currency (0)" xfId="156" xr:uid="{00000000-0005-0000-0000-00009C000000}"/>
    <cellStyle name="PrePop Currency (2)" xfId="157" xr:uid="{00000000-0005-0000-0000-00009D000000}"/>
    <cellStyle name="PrePop Units (0)" xfId="158" xr:uid="{00000000-0005-0000-0000-00009E000000}"/>
    <cellStyle name="PrePop Units (1)" xfId="159" xr:uid="{00000000-0005-0000-0000-00009F000000}"/>
    <cellStyle name="PrePop Units (2)" xfId="160" xr:uid="{00000000-0005-0000-0000-0000A0000000}"/>
    <cellStyle name="PSChar" xfId="161" xr:uid="{00000000-0005-0000-0000-0000A1000000}"/>
    <cellStyle name="PSDate" xfId="162" xr:uid="{00000000-0005-0000-0000-0000A2000000}"/>
    <cellStyle name="PSDec" xfId="163" xr:uid="{00000000-0005-0000-0000-0000A3000000}"/>
    <cellStyle name="PSHeading" xfId="164" xr:uid="{00000000-0005-0000-0000-0000A4000000}"/>
    <cellStyle name="PSInt" xfId="165" xr:uid="{00000000-0005-0000-0000-0000A5000000}"/>
    <cellStyle name="PSSpacer" xfId="166" xr:uid="{00000000-0005-0000-0000-0000A6000000}"/>
    <cellStyle name="Style 1" xfId="167" xr:uid="{00000000-0005-0000-0000-0000A7000000}"/>
    <cellStyle name="Style 1 2" xfId="168" xr:uid="{00000000-0005-0000-0000-0000A8000000}"/>
    <cellStyle name="Text Indent A" xfId="169" xr:uid="{00000000-0005-0000-0000-0000A9000000}"/>
    <cellStyle name="Text Indent B" xfId="170" xr:uid="{00000000-0005-0000-0000-0000AA000000}"/>
    <cellStyle name="Text Indent C" xfId="171" xr:uid="{00000000-0005-0000-0000-0000AB000000}"/>
    <cellStyle name="Times New Roman" xfId="172" xr:uid="{00000000-0005-0000-0000-0000AC000000}"/>
    <cellStyle name="Title1" xfId="173" xr:uid="{00000000-0005-0000-0000-0000AD000000}"/>
    <cellStyle name="Title2" xfId="174" xr:uid="{00000000-0005-0000-0000-0000AE000000}"/>
    <cellStyle name="Title3" xfId="175" xr:uid="{00000000-0005-0000-0000-0000AF000000}"/>
    <cellStyle name="Total 2" xfId="176" xr:uid="{00000000-0005-0000-0000-0000B0000000}"/>
    <cellStyle name="Unprot" xfId="177" xr:uid="{00000000-0005-0000-0000-0000B1000000}"/>
    <cellStyle name="Unprot$" xfId="178" xr:uid="{00000000-0005-0000-0000-0000B2000000}"/>
    <cellStyle name="Unprot$ 2" xfId="179" xr:uid="{00000000-0005-0000-0000-0000B3000000}"/>
    <cellStyle name="Unprotect" xfId="180" xr:uid="{00000000-0005-0000-0000-0000B4000000}"/>
    <cellStyle name="桁区切り [0.00]_Book2" xfId="181" xr:uid="{00000000-0005-0000-0000-0000B5000000}"/>
    <cellStyle name="桁区切り_Book2" xfId="182" xr:uid="{00000000-0005-0000-0000-0000B6000000}"/>
    <cellStyle name="標準_Book2" xfId="183" xr:uid="{00000000-0005-0000-0000-0000B7000000}"/>
    <cellStyle name="通貨 [0.00]_Book2" xfId="184" xr:uid="{00000000-0005-0000-0000-0000B8000000}"/>
    <cellStyle name="通貨_Book2" xfId="185" xr:uid="{00000000-0005-0000-0000-0000B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30"/>
  <sheetViews>
    <sheetView tabSelected="1" zoomScale="80" zoomScaleNormal="80" workbookViewId="0"/>
  </sheetViews>
  <sheetFormatPr defaultRowHeight="15.75" customHeight="1"/>
  <cols>
    <col min="1" max="1" width="3" style="104" customWidth="1"/>
    <col min="2" max="2" width="120.140625" style="104" customWidth="1"/>
    <col min="3" max="3" width="6.85546875" style="133" customWidth="1"/>
    <col min="4" max="16384" width="9.140625" style="104"/>
  </cols>
  <sheetData>
    <row r="1" spans="1:4" ht="15.75" customHeight="1">
      <c r="A1" s="8" t="s">
        <v>77</v>
      </c>
    </row>
    <row r="2" spans="1:4" ht="15.75" customHeight="1">
      <c r="A2" s="8" t="s">
        <v>78</v>
      </c>
    </row>
    <row r="5" spans="1:4" ht="15.75" customHeight="1">
      <c r="A5" s="104" t="s">
        <v>79</v>
      </c>
      <c r="C5" s="133" t="s">
        <v>83</v>
      </c>
      <c r="D5" s="104" t="s">
        <v>119</v>
      </c>
    </row>
    <row r="6" spans="1:4" ht="15.75" customHeight="1">
      <c r="B6" s="35" t="s">
        <v>320</v>
      </c>
      <c r="C6" s="133">
        <v>1</v>
      </c>
    </row>
    <row r="7" spans="1:4" ht="15.75" customHeight="1">
      <c r="B7" s="35" t="s">
        <v>321</v>
      </c>
      <c r="C7" s="133">
        <v>2</v>
      </c>
    </row>
    <row r="8" spans="1:4" ht="15.75" customHeight="1">
      <c r="B8" s="35" t="s">
        <v>322</v>
      </c>
      <c r="C8" s="133">
        <v>3</v>
      </c>
    </row>
    <row r="10" spans="1:4" ht="15.75" customHeight="1">
      <c r="A10" s="104" t="s">
        <v>80</v>
      </c>
    </row>
    <row r="11" spans="1:4" ht="15.75" customHeight="1">
      <c r="B11" s="35" t="s">
        <v>124</v>
      </c>
      <c r="C11" s="133">
        <v>4</v>
      </c>
    </row>
    <row r="12" spans="1:4" ht="15.75" customHeight="1">
      <c r="B12" s="35" t="s">
        <v>123</v>
      </c>
      <c r="C12" s="133">
        <v>5</v>
      </c>
    </row>
    <row r="13" spans="1:4" ht="15.75" customHeight="1">
      <c r="B13" s="35" t="s">
        <v>131</v>
      </c>
      <c r="C13" s="133">
        <v>6</v>
      </c>
    </row>
    <row r="14" spans="1:4" ht="15.75" customHeight="1">
      <c r="B14" s="35" t="s">
        <v>172</v>
      </c>
      <c r="C14" s="133">
        <v>7</v>
      </c>
    </row>
    <row r="16" spans="1:4" ht="15.75" customHeight="1">
      <c r="A16" s="104" t="s">
        <v>81</v>
      </c>
    </row>
    <row r="17" spans="2:3" ht="15.75" customHeight="1">
      <c r="B17" s="35" t="s">
        <v>323</v>
      </c>
      <c r="C17" s="133">
        <v>8</v>
      </c>
    </row>
    <row r="18" spans="2:3" ht="15.75" hidden="1" customHeight="1">
      <c r="B18" s="35" t="s">
        <v>324</v>
      </c>
      <c r="C18" s="178"/>
    </row>
    <row r="19" spans="2:3" ht="15.75" customHeight="1">
      <c r="B19" s="35" t="s">
        <v>325</v>
      </c>
      <c r="C19" s="178">
        <v>9</v>
      </c>
    </row>
    <row r="20" spans="2:3" ht="15.75" hidden="1" customHeight="1">
      <c r="B20" s="35" t="s">
        <v>296</v>
      </c>
      <c r="C20" s="178"/>
    </row>
    <row r="21" spans="2:3" ht="15.75" customHeight="1">
      <c r="B21" s="35" t="s">
        <v>82</v>
      </c>
      <c r="C21" s="178">
        <v>10</v>
      </c>
    </row>
    <row r="22" spans="2:3" ht="15.75" customHeight="1">
      <c r="B22" s="35" t="s">
        <v>326</v>
      </c>
      <c r="C22" s="178">
        <v>11</v>
      </c>
    </row>
    <row r="23" spans="2:3" ht="15.75" hidden="1" customHeight="1">
      <c r="B23" s="35" t="s">
        <v>327</v>
      </c>
      <c r="C23" s="178"/>
    </row>
    <row r="24" spans="2:3" ht="15.75" customHeight="1">
      <c r="B24" s="35" t="s">
        <v>328</v>
      </c>
      <c r="C24" s="178">
        <v>12</v>
      </c>
    </row>
    <row r="25" spans="2:3" ht="15.75" hidden="1" customHeight="1">
      <c r="B25" s="35" t="s">
        <v>329</v>
      </c>
      <c r="C25" s="178"/>
    </row>
    <row r="26" spans="2:3" ht="15.75" customHeight="1">
      <c r="B26" s="35" t="s">
        <v>330</v>
      </c>
      <c r="C26" s="207">
        <v>13</v>
      </c>
    </row>
    <row r="27" spans="2:3" ht="15.75" hidden="1" customHeight="1">
      <c r="B27" s="35" t="s">
        <v>331</v>
      </c>
      <c r="C27" s="207"/>
    </row>
    <row r="28" spans="2:3" ht="15.75" customHeight="1">
      <c r="B28" s="35" t="s">
        <v>233</v>
      </c>
      <c r="C28" s="133">
        <v>14</v>
      </c>
    </row>
    <row r="29" spans="2:3" ht="15.75" hidden="1" customHeight="1">
      <c r="B29" s="35" t="s">
        <v>357</v>
      </c>
      <c r="C29" s="133">
        <v>15</v>
      </c>
    </row>
    <row r="30" spans="2:3" ht="15.75" hidden="1" customHeight="1">
      <c r="B30" s="35" t="s">
        <v>303</v>
      </c>
      <c r="C30" s="133">
        <v>21</v>
      </c>
    </row>
  </sheetData>
  <sheetProtection algorithmName="SHA-512" hashValue="CiNcx3bKttYXKd8Fpy+R6w4KaYDeX8//SJ+aCz5sRh9zQbuX1caE9ZsE/CH+aovO5uLOUFw5i+/BaSC90EE+Iw==" saltValue="JsTrQaBqyYIZcWWdb5iwdg==" spinCount="100000" sheet="1" objects="1" scenarios="1"/>
  <hyperlinks>
    <hyperlink ref="B11" location="LSAG!A1" display="Life Sciences and Applied Markets Group (LSAG) Segment Results" xr:uid="{00000000-0004-0000-0000-000000000000}"/>
    <hyperlink ref="B12" location="DGG!A1" display="Diagnostics and Genomics Group (DGG) Segment Results" xr:uid="{00000000-0004-0000-0000-000001000000}"/>
    <hyperlink ref="B13" location="ACG!A1" display="Agilent CrossLab Group (ACG) Segment Results" xr:uid="{00000000-0004-0000-0000-000002000000}"/>
    <hyperlink ref="B14" location="'Operating Results'!A1" display="Non-GAAP Operating Results - Trend" xr:uid="{00000000-0004-0000-0000-000003000000}"/>
    <hyperlink ref="B22" location="'Core Revenue by Segment (QTD)'!A1" display="Core Revenue by Segment Q2'18 vs Q2'17)" xr:uid="{00000000-0004-0000-0000-000004000000}"/>
    <hyperlink ref="B21" location="'Net Income &amp; EPS Trend'!A1" display="Net Income &amp; EPS - Trend" xr:uid="{00000000-0004-0000-0000-000005000000}"/>
    <hyperlink ref="B7" location="'Balance Sheet'!A1" display="Condensed Consolidated Balance Sheet as of July 31, 2016 and October 31, 2015" xr:uid="{00000000-0004-0000-0000-000006000000}"/>
    <hyperlink ref="B8" location="'Cash Flow'!A1" display="Condensed Consolidated Cash Flows - Three and Nine Months Ended July 31, 2016" xr:uid="{00000000-0004-0000-0000-000007000000}"/>
    <hyperlink ref="B24" location="'Core Revenue by Region (QTD)'!A1" display="Core Revenue by Region (Q2'18 vs Q2'17)" xr:uid="{00000000-0004-0000-0000-000008000000}"/>
    <hyperlink ref="B6" location="'P&amp;L'!A1" display="Condensed Consolidated Statement of Operations (Three Months and Year Ended October 31, 2018 and 2017)" xr:uid="{00000000-0004-0000-0000-000009000000}"/>
    <hyperlink ref="B17" location="'Non-GAAP GM_R&amp;D_SG&amp;A Rec (QTD)'!A1" display="Gross Margin, R&amp;D, SG&amp;A - GAAP to Non-GAAP (Q3'18 vs Q3'17)" xr:uid="{00000000-0004-0000-0000-00000A000000}"/>
    <hyperlink ref="B19" location="'Non-GAAP OM (QTD)'!A1" display="Non-GAAP Income from Operations and Operating Margin (Q2'19 vs Q2'18)" xr:uid="{00000000-0004-0000-0000-00000B000000}"/>
    <hyperlink ref="B23" location="'Core Revenue by Segment (YTD)'!A1" display="Core Revenue by Segment (FY19 vs FY18)" xr:uid="{00000000-0004-0000-0000-00000C000000}"/>
    <hyperlink ref="B25" location="'Core Revenue by Region (YTD)'!A1" display="Core Revenue by Region (FY19 vs FY18)" xr:uid="{00000000-0004-0000-0000-00000D000000}"/>
    <hyperlink ref="B18" location="'Non-GAAP GM_R&amp;D_SG&amp;A Rec (YTD)'!A1" display="Gross Margin, R&amp;D, SG&amp;A - GAAP to Non-GAAP (FY19 vs FY18)" xr:uid="{00000000-0004-0000-0000-00000E000000}"/>
    <hyperlink ref="B20" location="'Adj non-GAAP OM (YTD)'!A1" display="Non-GAAP Income from Operations and Operating Margin (FY19 vs FY18)" xr:uid="{00000000-0004-0000-0000-00000F000000}"/>
    <hyperlink ref="B28" location="'Net Debt to EBITDA Ratio'!A1" display="Net Debt to EBITDA Ratio" xr:uid="{1FA1A04A-F79A-4322-BF06-2F6D82F579BA}"/>
    <hyperlink ref="B26" location="'Core Revenue by Market (QTD)'!A1" display="Core Revenue by Market (Q4'20 vs Q4'19)" xr:uid="{0306D9D1-9BDB-4DE8-8131-1B3C82D4DA30}"/>
    <hyperlink ref="B27" location="'Core Revenue by Market (YTD)'!A1" display="Core Revenue by Market (FY20 vs FY19)" xr:uid="{5A816D07-79B7-4AA3-B1B3-FDA2C9836365}"/>
    <hyperlink ref="B29" location="'2-Yr Stack Core Rev Growth %'!A1" display="Two-Year Stack Core Revenue Growth Percentage" xr:uid="{8338A627-B81C-4E68-90F3-2345B21E9501}"/>
    <hyperlink ref="B30" location="'2-Yr Stack Core Rev Growth YTD'!A1" display="Two-Year Stack Core Revenue Growth Percentage (FY21 vs FY19)" xr:uid="{AFB9D94B-1F81-44C4-8A37-198A65186E9D}"/>
  </hyperlinks>
  <pageMargins left="0.7" right="0.7" top="0.75" bottom="0.75" header="0.3" footer="0.3"/>
  <pageSetup scale="6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J70"/>
  <sheetViews>
    <sheetView zoomScale="82" zoomScaleNormal="82" workbookViewId="0">
      <selection sqref="A1:G1"/>
    </sheetView>
  </sheetViews>
  <sheetFormatPr defaultRowHeight="12.75"/>
  <cols>
    <col min="1" max="1" width="57.5703125" style="112" customWidth="1"/>
    <col min="2" max="2" width="14.85546875" style="112" customWidth="1"/>
    <col min="3" max="3" width="13.85546875" style="112" customWidth="1"/>
    <col min="4" max="4" width="2.7109375" style="112" customWidth="1"/>
    <col min="5" max="5" width="13.140625" style="112" customWidth="1"/>
    <col min="6" max="6" width="13.85546875" style="112" customWidth="1"/>
    <col min="7" max="7" width="2.7109375" style="112" customWidth="1"/>
    <col min="8" max="16384" width="9.140625" style="112"/>
  </cols>
  <sheetData>
    <row r="1" spans="1:7" ht="15.75">
      <c r="A1" s="329" t="s">
        <v>0</v>
      </c>
      <c r="B1" s="329"/>
      <c r="C1" s="329"/>
      <c r="D1" s="329"/>
      <c r="E1" s="329"/>
      <c r="F1" s="329"/>
      <c r="G1" s="329"/>
    </row>
    <row r="2" spans="1:7" ht="15.75" customHeight="1">
      <c r="A2" s="330" t="s">
        <v>150</v>
      </c>
      <c r="B2" s="330"/>
      <c r="C2" s="330"/>
      <c r="D2" s="330"/>
      <c r="E2" s="330"/>
      <c r="F2" s="330"/>
      <c r="G2" s="330"/>
    </row>
    <row r="3" spans="1:7" ht="15.75">
      <c r="A3" s="329" t="s">
        <v>132</v>
      </c>
      <c r="B3" s="329"/>
      <c r="C3" s="329"/>
      <c r="D3" s="329"/>
      <c r="E3" s="329"/>
      <c r="F3" s="329"/>
      <c r="G3" s="329"/>
    </row>
    <row r="4" spans="1:7" ht="15.75">
      <c r="A4" s="329" t="s">
        <v>3</v>
      </c>
      <c r="B4" s="329"/>
      <c r="C4" s="329"/>
      <c r="D4" s="329"/>
      <c r="E4" s="329"/>
      <c r="F4" s="329"/>
      <c r="G4" s="329"/>
    </row>
    <row r="5" spans="1:7" ht="15.75">
      <c r="A5" s="329" t="s">
        <v>4</v>
      </c>
      <c r="B5" s="329"/>
      <c r="C5" s="329"/>
      <c r="D5" s="329"/>
      <c r="E5" s="329"/>
      <c r="F5" s="329"/>
      <c r="G5" s="329"/>
    </row>
    <row r="6" spans="1:7" ht="15.75">
      <c r="A6" s="99"/>
      <c r="B6" s="99"/>
      <c r="C6" s="99"/>
      <c r="D6" s="99"/>
      <c r="E6" s="99"/>
      <c r="F6" s="99"/>
      <c r="G6" s="99"/>
    </row>
    <row r="7" spans="1:7" ht="14.25">
      <c r="A7" s="61"/>
      <c r="B7" s="62"/>
      <c r="C7" s="61"/>
      <c r="D7" s="62"/>
      <c r="E7" s="62"/>
      <c r="F7" s="61"/>
      <c r="G7" s="113"/>
    </row>
    <row r="8" spans="1:7" ht="14.25">
      <c r="A8" s="123"/>
      <c r="B8" s="64"/>
      <c r="C8" s="64" t="s">
        <v>151</v>
      </c>
      <c r="D8" s="64"/>
      <c r="E8" s="64"/>
      <c r="F8" s="64" t="s">
        <v>151</v>
      </c>
      <c r="G8" s="113"/>
    </row>
    <row r="9" spans="1:7" ht="15" thickBot="1">
      <c r="A9" s="124" t="s">
        <v>152</v>
      </c>
      <c r="B9" s="65" t="s">
        <v>297</v>
      </c>
      <c r="C9" s="65" t="s">
        <v>134</v>
      </c>
      <c r="D9" s="102"/>
      <c r="E9" s="65" t="s">
        <v>208</v>
      </c>
      <c r="F9" s="65" t="s">
        <v>134</v>
      </c>
      <c r="G9" s="113"/>
    </row>
    <row r="10" spans="1:7" ht="14.25">
      <c r="A10" s="61"/>
      <c r="B10" s="61"/>
      <c r="C10" s="61"/>
      <c r="D10" s="61"/>
      <c r="E10" s="61"/>
      <c r="F10" s="61"/>
      <c r="G10" s="113"/>
    </row>
    <row r="11" spans="1:7" ht="14.25">
      <c r="A11" s="66" t="s">
        <v>135</v>
      </c>
      <c r="B11" s="89">
        <v>6319</v>
      </c>
      <c r="C11" s="61"/>
      <c r="D11" s="67"/>
      <c r="E11" s="89">
        <v>5339</v>
      </c>
      <c r="F11" s="61"/>
      <c r="G11" s="113"/>
    </row>
    <row r="12" spans="1:7" ht="14.25">
      <c r="A12" s="66"/>
      <c r="B12" s="69"/>
      <c r="C12" s="61"/>
      <c r="D12" s="68"/>
      <c r="E12" s="69"/>
      <c r="F12" s="61"/>
      <c r="G12" s="113"/>
    </row>
    <row r="13" spans="1:7" ht="14.25">
      <c r="A13" s="66" t="s">
        <v>153</v>
      </c>
      <c r="B13" s="69"/>
      <c r="D13" s="68"/>
      <c r="E13" s="69"/>
      <c r="G13" s="113"/>
    </row>
    <row r="14" spans="1:7" ht="14.25">
      <c r="A14" s="66" t="s">
        <v>7</v>
      </c>
      <c r="B14" s="87">
        <v>2912</v>
      </c>
      <c r="C14" s="96">
        <f>1-(B14/B11)</f>
        <v>0.53916758980851398</v>
      </c>
      <c r="D14" s="88"/>
      <c r="E14" s="87">
        <v>2502</v>
      </c>
      <c r="F14" s="96">
        <f>1-(E14/E11)</f>
        <v>0.53137291627645622</v>
      </c>
      <c r="G14" s="113"/>
    </row>
    <row r="15" spans="1:7" ht="14.25">
      <c r="A15" s="70" t="s">
        <v>138</v>
      </c>
      <c r="B15" s="71"/>
      <c r="C15" s="119"/>
      <c r="D15" s="68"/>
      <c r="E15" s="71"/>
      <c r="F15" s="119"/>
      <c r="G15" s="113"/>
    </row>
    <row r="16" spans="1:7" ht="14.25">
      <c r="A16" s="72" t="s">
        <v>65</v>
      </c>
      <c r="B16" s="69">
        <v>-109</v>
      </c>
      <c r="C16" s="119"/>
      <c r="D16" s="68"/>
      <c r="E16" s="69">
        <v>-98</v>
      </c>
      <c r="F16" s="119"/>
      <c r="G16" s="113"/>
    </row>
    <row r="17" spans="1:7" ht="14.25">
      <c r="A17" s="72" t="s">
        <v>66</v>
      </c>
      <c r="B17" s="69">
        <v>-3</v>
      </c>
      <c r="C17" s="119"/>
      <c r="D17" s="68"/>
      <c r="E17" s="69">
        <v>-7</v>
      </c>
      <c r="F17" s="119"/>
      <c r="G17" s="113"/>
    </row>
    <row r="18" spans="1:7" ht="14.25">
      <c r="A18" s="72" t="s">
        <v>67</v>
      </c>
      <c r="B18" s="108">
        <v>-4</v>
      </c>
      <c r="C18" s="119"/>
      <c r="D18" s="68"/>
      <c r="E18" s="108">
        <v>-5</v>
      </c>
      <c r="F18" s="119"/>
      <c r="G18" s="113"/>
    </row>
    <row r="19" spans="1:7" ht="14.25">
      <c r="A19" s="72" t="s">
        <v>253</v>
      </c>
      <c r="B19" s="69">
        <v>-1</v>
      </c>
      <c r="C19" s="119"/>
      <c r="D19" s="68"/>
      <c r="E19" s="69" t="s">
        <v>84</v>
      </c>
      <c r="F19" s="119"/>
      <c r="G19" s="113"/>
    </row>
    <row r="20" spans="1:7" ht="14.25">
      <c r="A20" s="72" t="s">
        <v>68</v>
      </c>
      <c r="B20" s="69" t="s">
        <v>84</v>
      </c>
      <c r="C20" s="119"/>
      <c r="D20" s="68"/>
      <c r="E20" s="108">
        <v>-5</v>
      </c>
      <c r="F20" s="119"/>
      <c r="G20" s="113"/>
    </row>
    <row r="21" spans="1:7" ht="15" thickBot="1">
      <c r="A21" s="74" t="s">
        <v>155</v>
      </c>
      <c r="B21" s="125">
        <f>SUM(B14:B20)</f>
        <v>2795</v>
      </c>
      <c r="C21" s="96">
        <f>1-(B21/B11)</f>
        <v>0.55768317771799336</v>
      </c>
      <c r="D21" s="68"/>
      <c r="E21" s="125">
        <f>SUM(E14:E20)</f>
        <v>2387</v>
      </c>
      <c r="F21" s="96">
        <f>1-(E21/E11)</f>
        <v>0.55291253043641131</v>
      </c>
      <c r="G21" s="113"/>
    </row>
    <row r="22" spans="1:7" ht="13.7" customHeight="1" thickTop="1">
      <c r="A22" s="75"/>
      <c r="B22" s="61"/>
      <c r="C22" s="113"/>
      <c r="D22" s="61"/>
      <c r="E22" s="61"/>
      <c r="F22" s="113"/>
    </row>
    <row r="23" spans="1:7" ht="14.25" customHeight="1">
      <c r="A23" s="115"/>
      <c r="B23" s="115"/>
      <c r="C23" s="115"/>
      <c r="D23" s="115"/>
      <c r="E23" s="115"/>
      <c r="F23" s="115"/>
    </row>
    <row r="24" spans="1:7" ht="14.25">
      <c r="A24" s="61"/>
      <c r="B24" s="62"/>
      <c r="C24" s="61"/>
      <c r="D24" s="62"/>
      <c r="E24" s="62"/>
      <c r="F24" s="61"/>
      <c r="G24" s="113"/>
    </row>
    <row r="25" spans="1:7" ht="14.25">
      <c r="A25" s="61"/>
      <c r="B25" s="64"/>
      <c r="C25" s="64" t="s">
        <v>156</v>
      </c>
      <c r="D25" s="64"/>
      <c r="E25" s="64"/>
      <c r="F25" s="64" t="s">
        <v>156</v>
      </c>
      <c r="G25" s="113"/>
    </row>
    <row r="26" spans="1:7" ht="15" thickBot="1">
      <c r="A26" s="124" t="s">
        <v>157</v>
      </c>
      <c r="B26" s="65" t="str">
        <f>B9</f>
        <v>FY21</v>
      </c>
      <c r="C26" s="65" t="s">
        <v>73</v>
      </c>
      <c r="D26" s="102"/>
      <c r="E26" s="65" t="str">
        <f>E9</f>
        <v>FY20</v>
      </c>
      <c r="F26" s="65" t="s">
        <v>73</v>
      </c>
      <c r="G26" s="113"/>
    </row>
    <row r="27" spans="1:7" ht="14.25">
      <c r="A27" s="61"/>
      <c r="B27" s="61"/>
      <c r="C27" s="61"/>
      <c r="D27" s="61"/>
      <c r="E27" s="61"/>
      <c r="F27" s="61"/>
      <c r="G27" s="113"/>
    </row>
    <row r="28" spans="1:7" ht="14.25">
      <c r="A28" s="66" t="s">
        <v>135</v>
      </c>
      <c r="B28" s="89">
        <f>B11</f>
        <v>6319</v>
      </c>
      <c r="C28" s="61"/>
      <c r="D28" s="67"/>
      <c r="E28" s="89">
        <f>E11</f>
        <v>5339</v>
      </c>
      <c r="F28" s="61"/>
      <c r="G28" s="113"/>
    </row>
    <row r="29" spans="1:7" ht="14.25">
      <c r="A29" s="66"/>
      <c r="B29" s="69"/>
      <c r="C29" s="61"/>
      <c r="D29" s="68"/>
      <c r="E29" s="69"/>
      <c r="F29" s="61"/>
      <c r="G29" s="113"/>
    </row>
    <row r="30" spans="1:7" ht="14.25">
      <c r="A30" s="66" t="s">
        <v>158</v>
      </c>
      <c r="B30" s="87">
        <v>441</v>
      </c>
      <c r="C30" s="96">
        <f>B30/B28</f>
        <v>6.9789523658806779E-2</v>
      </c>
      <c r="D30" s="88"/>
      <c r="E30" s="87">
        <v>495</v>
      </c>
      <c r="F30" s="96">
        <f>E30/E28</f>
        <v>9.2713991384154343E-2</v>
      </c>
      <c r="G30" s="113"/>
    </row>
    <row r="31" spans="1:7" ht="14.25">
      <c r="A31" s="70" t="s">
        <v>138</v>
      </c>
      <c r="B31" s="71"/>
      <c r="C31" s="119"/>
      <c r="D31" s="68"/>
      <c r="E31" s="71"/>
      <c r="F31" s="119"/>
      <c r="G31" s="113"/>
    </row>
    <row r="32" spans="1:7" ht="14.25">
      <c r="A32" s="70" t="s">
        <v>249</v>
      </c>
      <c r="B32" s="69" t="s">
        <v>84</v>
      </c>
      <c r="C32" s="119"/>
      <c r="D32" s="68"/>
      <c r="E32" s="71">
        <v>-97</v>
      </c>
      <c r="F32" s="119"/>
      <c r="G32" s="113"/>
    </row>
    <row r="33" spans="1:7" ht="14.25">
      <c r="A33" s="72" t="s">
        <v>66</v>
      </c>
      <c r="B33" s="71">
        <v>-3</v>
      </c>
      <c r="C33" s="119"/>
      <c r="D33" s="68"/>
      <c r="E33" s="108">
        <v>-5</v>
      </c>
      <c r="F33" s="119"/>
      <c r="G33" s="113"/>
    </row>
    <row r="34" spans="1:7" ht="14.25">
      <c r="A34" s="72" t="s">
        <v>67</v>
      </c>
      <c r="B34" s="108">
        <v>-3</v>
      </c>
      <c r="C34" s="119"/>
      <c r="D34" s="68"/>
      <c r="E34" s="108">
        <v>-2</v>
      </c>
      <c r="F34" s="119"/>
      <c r="G34" s="113"/>
    </row>
    <row r="35" spans="1:7" ht="14.25">
      <c r="A35" s="72" t="s">
        <v>253</v>
      </c>
      <c r="B35" s="108">
        <v>-1</v>
      </c>
      <c r="C35" s="119"/>
      <c r="D35" s="68"/>
      <c r="E35" s="69" t="s">
        <v>84</v>
      </c>
      <c r="F35" s="119"/>
      <c r="G35" s="113"/>
    </row>
    <row r="36" spans="1:7" ht="15" thickBot="1">
      <c r="A36" s="74" t="s">
        <v>159</v>
      </c>
      <c r="B36" s="125">
        <f>SUM(B30:B35)</f>
        <v>434</v>
      </c>
      <c r="C36" s="96">
        <f>B36/B28</f>
        <v>6.8681753442000323E-2</v>
      </c>
      <c r="D36" s="68"/>
      <c r="E36" s="125">
        <f>SUM(E30:E34)</f>
        <v>391</v>
      </c>
      <c r="F36" s="96">
        <f>E36/E28</f>
        <v>7.3234688143847163E-2</v>
      </c>
      <c r="G36" s="113"/>
    </row>
    <row r="37" spans="1:7" ht="14.25" customHeight="1" thickTop="1">
      <c r="A37" s="115"/>
      <c r="B37" s="115"/>
      <c r="C37" s="115"/>
      <c r="D37" s="115"/>
      <c r="E37" s="115"/>
      <c r="F37" s="115"/>
    </row>
    <row r="38" spans="1:7" ht="14.25" customHeight="1">
      <c r="A38" s="115"/>
      <c r="B38" s="115"/>
      <c r="C38" s="115"/>
      <c r="D38" s="115"/>
      <c r="E38" s="115"/>
      <c r="F38" s="115"/>
    </row>
    <row r="39" spans="1:7" ht="14.25">
      <c r="A39" s="61"/>
      <c r="B39" s="62"/>
      <c r="C39" s="61"/>
      <c r="D39" s="62"/>
      <c r="E39" s="62"/>
      <c r="F39" s="61"/>
      <c r="G39" s="113"/>
    </row>
    <row r="40" spans="1:7" ht="14.25">
      <c r="A40" s="61"/>
      <c r="B40" s="64"/>
      <c r="C40" s="64" t="s">
        <v>160</v>
      </c>
      <c r="D40" s="64"/>
      <c r="E40" s="64"/>
      <c r="F40" s="64" t="s">
        <v>160</v>
      </c>
      <c r="G40" s="113"/>
    </row>
    <row r="41" spans="1:7" ht="15" thickBot="1">
      <c r="A41" s="124" t="s">
        <v>161</v>
      </c>
      <c r="B41" s="65" t="str">
        <f>B9</f>
        <v>FY21</v>
      </c>
      <c r="C41" s="65" t="s">
        <v>73</v>
      </c>
      <c r="D41" s="102"/>
      <c r="E41" s="65" t="str">
        <f>E9</f>
        <v>FY20</v>
      </c>
      <c r="F41" s="65" t="s">
        <v>73</v>
      </c>
      <c r="G41" s="113"/>
    </row>
    <row r="42" spans="1:7" ht="14.25">
      <c r="A42" s="61"/>
      <c r="B42" s="61"/>
      <c r="C42" s="61"/>
      <c r="D42" s="61"/>
      <c r="E42" s="61"/>
      <c r="F42" s="61"/>
      <c r="G42" s="113"/>
    </row>
    <row r="43" spans="1:7" ht="14.25">
      <c r="A43" s="66" t="s">
        <v>135</v>
      </c>
      <c r="B43" s="89">
        <f>B11</f>
        <v>6319</v>
      </c>
      <c r="C43" s="61"/>
      <c r="D43" s="67"/>
      <c r="E43" s="89">
        <f>E11</f>
        <v>5339</v>
      </c>
      <c r="F43" s="61"/>
      <c r="G43" s="113"/>
    </row>
    <row r="44" spans="1:7" ht="14.25">
      <c r="A44" s="66"/>
      <c r="B44" s="69"/>
      <c r="C44" s="61"/>
      <c r="D44" s="68"/>
      <c r="E44" s="69"/>
      <c r="F44" s="61"/>
      <c r="G44" s="113"/>
    </row>
    <row r="45" spans="1:7" ht="14.25">
      <c r="A45" s="66" t="s">
        <v>162</v>
      </c>
      <c r="B45" s="87">
        <v>1619</v>
      </c>
      <c r="C45" s="96">
        <f>B45/B43</f>
        <v>0.25621142585852191</v>
      </c>
      <c r="D45" s="88"/>
      <c r="E45" s="87">
        <v>1496</v>
      </c>
      <c r="F45" s="96">
        <f>E45/E43</f>
        <v>0.28020228507211087</v>
      </c>
      <c r="G45" s="113"/>
    </row>
    <row r="46" spans="1:7" ht="14.25">
      <c r="A46" s="70" t="s">
        <v>138</v>
      </c>
      <c r="B46" s="71"/>
      <c r="C46" s="119"/>
      <c r="D46" s="68"/>
      <c r="E46" s="71"/>
      <c r="F46" s="119"/>
      <c r="G46" s="113"/>
    </row>
    <row r="47" spans="1:7" ht="14.25">
      <c r="A47" s="72" t="s">
        <v>189</v>
      </c>
      <c r="B47" s="71">
        <v>-2</v>
      </c>
      <c r="C47" s="119"/>
      <c r="D47" s="68"/>
      <c r="E47" s="71">
        <v>-2</v>
      </c>
      <c r="F47" s="119"/>
      <c r="G47" s="113"/>
    </row>
    <row r="48" spans="1:7" ht="14.25">
      <c r="A48" s="72" t="s">
        <v>65</v>
      </c>
      <c r="B48" s="69">
        <v>-85</v>
      </c>
      <c r="C48" s="119"/>
      <c r="D48" s="68"/>
      <c r="E48" s="69">
        <v>-86</v>
      </c>
      <c r="F48" s="119"/>
      <c r="G48" s="113"/>
    </row>
    <row r="49" spans="1:10" ht="14.25">
      <c r="A49" s="72" t="s">
        <v>66</v>
      </c>
      <c r="B49" s="69">
        <v>-31</v>
      </c>
      <c r="C49" s="119"/>
      <c r="D49" s="68"/>
      <c r="E49" s="69">
        <v>-41</v>
      </c>
      <c r="F49" s="119"/>
      <c r="G49" s="113"/>
    </row>
    <row r="50" spans="1:10" ht="14.25">
      <c r="A50" s="72" t="s">
        <v>67</v>
      </c>
      <c r="B50" s="114">
        <v>-34</v>
      </c>
      <c r="C50" s="119"/>
      <c r="D50" s="68"/>
      <c r="E50" s="114">
        <v>-34</v>
      </c>
      <c r="F50" s="119"/>
      <c r="G50" s="113"/>
    </row>
    <row r="51" spans="1:10" ht="14.25">
      <c r="A51" s="72" t="s">
        <v>306</v>
      </c>
      <c r="B51" s="114">
        <v>21</v>
      </c>
      <c r="C51" s="119"/>
      <c r="D51" s="68"/>
      <c r="E51" s="69" t="s">
        <v>84</v>
      </c>
      <c r="F51" s="119"/>
      <c r="G51" s="113"/>
    </row>
    <row r="52" spans="1:10" ht="14.25">
      <c r="A52" s="73" t="s">
        <v>253</v>
      </c>
      <c r="B52" s="108">
        <v>-3</v>
      </c>
      <c r="C52" s="119"/>
      <c r="D52" s="68"/>
      <c r="E52" s="108">
        <v>-2</v>
      </c>
      <c r="F52" s="119"/>
      <c r="G52" s="113"/>
      <c r="H52" s="112" t="s">
        <v>154</v>
      </c>
    </row>
    <row r="53" spans="1:10" ht="14.25">
      <c r="A53" s="72" t="s">
        <v>139</v>
      </c>
      <c r="B53" s="114">
        <f>-1-6-1</f>
        <v>-8</v>
      </c>
      <c r="C53" s="119"/>
      <c r="D53" s="68"/>
      <c r="E53" s="114">
        <f>-25-1</f>
        <v>-26</v>
      </c>
      <c r="F53" s="119"/>
      <c r="G53" s="113"/>
    </row>
    <row r="54" spans="1:10" ht="15" thickBot="1">
      <c r="A54" s="74" t="s">
        <v>163</v>
      </c>
      <c r="B54" s="125">
        <f>SUM(B45:B53)</f>
        <v>1477</v>
      </c>
      <c r="C54" s="96">
        <f>B54/B43</f>
        <v>0.23373951574616236</v>
      </c>
      <c r="D54" s="68"/>
      <c r="E54" s="125">
        <f>SUM(E45:E53)</f>
        <v>1305</v>
      </c>
      <c r="F54" s="96">
        <f>E54/E43</f>
        <v>0.24442779546731597</v>
      </c>
      <c r="G54" s="113"/>
    </row>
    <row r="55" spans="1:10" ht="15" thickTop="1">
      <c r="A55" s="74"/>
      <c r="B55" s="89"/>
      <c r="C55" s="96"/>
      <c r="D55" s="68"/>
      <c r="E55" s="89"/>
      <c r="F55" s="96"/>
      <c r="G55" s="113"/>
    </row>
    <row r="56" spans="1:10" ht="14.25">
      <c r="A56" s="74"/>
      <c r="B56" s="89"/>
      <c r="C56" s="96"/>
      <c r="D56" s="68"/>
      <c r="E56" s="89"/>
      <c r="F56" s="96"/>
      <c r="G56" s="113"/>
    </row>
    <row r="57" spans="1:10" ht="58.5" customHeight="1">
      <c r="A57" s="332" t="s">
        <v>316</v>
      </c>
      <c r="B57" s="332"/>
      <c r="C57" s="332"/>
      <c r="D57" s="332"/>
      <c r="E57" s="332"/>
      <c r="F57" s="332"/>
      <c r="G57" s="332"/>
      <c r="H57" s="77"/>
      <c r="I57" s="77"/>
      <c r="J57" s="77"/>
    </row>
    <row r="58" spans="1:10" ht="6.75" customHeight="1">
      <c r="A58" s="75"/>
      <c r="B58" s="61"/>
      <c r="C58" s="61"/>
      <c r="D58" s="61"/>
      <c r="E58" s="113"/>
      <c r="H58" s="77"/>
      <c r="I58" s="77"/>
      <c r="J58" s="77"/>
    </row>
    <row r="59" spans="1:10" ht="84" customHeight="1">
      <c r="A59" s="333" t="s">
        <v>145</v>
      </c>
      <c r="B59" s="333"/>
      <c r="C59" s="333"/>
      <c r="D59" s="333"/>
      <c r="E59" s="333"/>
      <c r="F59" s="333"/>
      <c r="G59" s="333"/>
      <c r="H59" s="117"/>
      <c r="I59" s="117"/>
      <c r="J59" s="117"/>
    </row>
    <row r="60" spans="1:10" ht="6.75" customHeight="1">
      <c r="A60" s="116"/>
      <c r="B60" s="116"/>
      <c r="C60" s="116"/>
      <c r="D60" s="116"/>
      <c r="E60" s="180"/>
      <c r="F60" s="180"/>
      <c r="G60" s="180"/>
    </row>
    <row r="61" spans="1:10" ht="44.45" customHeight="1">
      <c r="A61" s="334" t="s">
        <v>74</v>
      </c>
      <c r="B61" s="334"/>
      <c r="C61" s="334"/>
      <c r="D61" s="334"/>
      <c r="E61" s="334"/>
      <c r="F61" s="334"/>
      <c r="G61" s="334"/>
    </row>
    <row r="62" spans="1:10" ht="13.7" customHeight="1">
      <c r="A62" s="335"/>
      <c r="B62" s="335"/>
      <c r="C62" s="335"/>
      <c r="D62" s="335"/>
    </row>
    <row r="63" spans="1:10" ht="25.5" customHeight="1">
      <c r="A63" s="336" t="s">
        <v>209</v>
      </c>
      <c r="B63" s="336"/>
      <c r="C63" s="336"/>
      <c r="D63" s="336"/>
      <c r="E63" s="336"/>
      <c r="F63" s="336"/>
      <c r="G63" s="336"/>
    </row>
    <row r="65" spans="1:7">
      <c r="A65" s="311"/>
      <c r="B65" s="311"/>
      <c r="C65" s="311"/>
      <c r="D65" s="311"/>
      <c r="E65" s="311"/>
      <c r="F65" s="311"/>
    </row>
    <row r="70" spans="1:7">
      <c r="A70" s="331" t="str">
        <f>CONCATENATE(Index!$C$5,Index!$D$5,Index!C18)</f>
        <v xml:space="preserve">Page </v>
      </c>
      <c r="B70" s="331"/>
      <c r="C70" s="331"/>
      <c r="D70" s="331"/>
      <c r="E70" s="331"/>
      <c r="F70" s="331"/>
      <c r="G70" s="331"/>
    </row>
  </sheetData>
  <sheetProtection algorithmName="SHA-512" hashValue="H5lfKnSS0MfL8tyf7FnKbopBWEuNRLi2msTABEDJ+mP6RA0OqT4UGU4NF8iWiOap7OGWIbvDVlvOr1YbvbX0Bg==" saltValue="LTdY2lQ6fjhOIBguImwQRg==" spinCount="100000" sheet="1" objects="1" scenarios="1"/>
  <mergeCells count="12">
    <mergeCell ref="A65:F65"/>
    <mergeCell ref="A70:G70"/>
    <mergeCell ref="A57:G57"/>
    <mergeCell ref="A59:G59"/>
    <mergeCell ref="A61:G61"/>
    <mergeCell ref="A62:D62"/>
    <mergeCell ref="A63:G63"/>
    <mergeCell ref="A1:G1"/>
    <mergeCell ref="A2:G2"/>
    <mergeCell ref="A3:G3"/>
    <mergeCell ref="A4:G4"/>
    <mergeCell ref="A5:G5"/>
  </mergeCells>
  <printOptions horizontalCentered="1"/>
  <pageMargins left="0.7" right="0.7" top="0.75" bottom="0.75" header="0.3" footer="0.3"/>
  <pageSetup scale="6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1:L39"/>
  <sheetViews>
    <sheetView zoomScale="80" zoomScaleNormal="80" workbookViewId="0">
      <selection sqref="A1:I1"/>
    </sheetView>
  </sheetViews>
  <sheetFormatPr defaultRowHeight="12.75"/>
  <cols>
    <col min="1" max="1" width="54" style="60" customWidth="1"/>
    <col min="2" max="3" width="13.42578125" style="60" customWidth="1"/>
    <col min="4" max="4" width="2.7109375" style="60" customWidth="1"/>
    <col min="5" max="5" width="13.28515625" style="60" customWidth="1"/>
    <col min="6" max="6" width="13.42578125" style="60" customWidth="1"/>
    <col min="7" max="7" width="2.7109375" style="60" customWidth="1"/>
    <col min="8" max="8" width="13.42578125" style="60" customWidth="1"/>
    <col min="9" max="9" width="2.7109375" style="60" customWidth="1"/>
    <col min="10" max="16384" width="9.140625" style="60"/>
  </cols>
  <sheetData>
    <row r="1" spans="1:9" ht="15.75">
      <c r="A1" s="329" t="s">
        <v>0</v>
      </c>
      <c r="B1" s="329"/>
      <c r="C1" s="329"/>
      <c r="D1" s="329"/>
      <c r="E1" s="329"/>
      <c r="F1" s="329"/>
      <c r="G1" s="329"/>
      <c r="H1" s="329"/>
      <c r="I1" s="329"/>
    </row>
    <row r="2" spans="1:9" ht="15.75" customHeight="1">
      <c r="A2" s="330" t="s">
        <v>197</v>
      </c>
      <c r="B2" s="330"/>
      <c r="C2" s="330"/>
      <c r="D2" s="330"/>
      <c r="E2" s="330"/>
      <c r="F2" s="330"/>
      <c r="G2" s="330"/>
      <c r="H2" s="330"/>
      <c r="I2" s="330"/>
    </row>
    <row r="3" spans="1:9" ht="15.75">
      <c r="A3" s="329" t="s">
        <v>132</v>
      </c>
      <c r="B3" s="329"/>
      <c r="C3" s="329"/>
      <c r="D3" s="329"/>
      <c r="E3" s="329"/>
      <c r="F3" s="329"/>
      <c r="G3" s="329"/>
      <c r="H3" s="329"/>
      <c r="I3" s="329"/>
    </row>
    <row r="4" spans="1:9" ht="15.75">
      <c r="A4" s="329" t="s">
        <v>3</v>
      </c>
      <c r="B4" s="329"/>
      <c r="C4" s="329"/>
      <c r="D4" s="329"/>
      <c r="E4" s="329"/>
      <c r="F4" s="329"/>
      <c r="G4" s="329"/>
      <c r="H4" s="329"/>
      <c r="I4" s="329"/>
    </row>
    <row r="5" spans="1:9" ht="15.75">
      <c r="A5" s="329" t="s">
        <v>4</v>
      </c>
      <c r="B5" s="329"/>
      <c r="C5" s="329"/>
      <c r="D5" s="329"/>
      <c r="E5" s="329"/>
      <c r="F5" s="329"/>
      <c r="G5" s="329"/>
      <c r="H5" s="329"/>
      <c r="I5" s="329"/>
    </row>
    <row r="6" spans="1:9" ht="15.75">
      <c r="A6" s="99"/>
      <c r="B6" s="99"/>
      <c r="C6" s="99"/>
      <c r="D6" s="99"/>
      <c r="E6" s="99"/>
      <c r="F6" s="99"/>
      <c r="G6" s="99"/>
      <c r="H6" s="99"/>
    </row>
    <row r="7" spans="1:9" ht="14.25">
      <c r="A7" s="61"/>
      <c r="B7" s="62"/>
      <c r="C7" s="61"/>
      <c r="D7" s="62"/>
      <c r="E7" s="62"/>
      <c r="F7" s="61"/>
      <c r="G7" s="63"/>
      <c r="H7" s="97" t="s">
        <v>111</v>
      </c>
    </row>
    <row r="8" spans="1:9" ht="14.25">
      <c r="A8" s="61"/>
      <c r="B8" s="64"/>
      <c r="C8" s="64" t="s">
        <v>133</v>
      </c>
      <c r="D8" s="64"/>
      <c r="E8" s="64"/>
      <c r="F8" s="64" t="s">
        <v>133</v>
      </c>
      <c r="G8" s="63"/>
      <c r="H8" s="97" t="s">
        <v>174</v>
      </c>
    </row>
    <row r="9" spans="1:9" ht="15" thickBot="1">
      <c r="A9" s="102"/>
      <c r="B9" s="65" t="s">
        <v>334</v>
      </c>
      <c r="C9" s="65" t="s">
        <v>134</v>
      </c>
      <c r="D9" s="102"/>
      <c r="E9" s="65" t="s">
        <v>260</v>
      </c>
      <c r="F9" s="65" t="s">
        <v>134</v>
      </c>
      <c r="G9" s="63"/>
      <c r="H9" s="98" t="s">
        <v>5</v>
      </c>
    </row>
    <row r="10" spans="1:9" ht="14.25">
      <c r="A10" s="61"/>
      <c r="B10" s="61"/>
      <c r="C10" s="61"/>
      <c r="D10" s="61"/>
      <c r="E10" s="61"/>
      <c r="F10" s="61"/>
      <c r="G10" s="63"/>
      <c r="H10" s="103"/>
    </row>
    <row r="11" spans="1:9" ht="14.25">
      <c r="A11" s="66" t="s">
        <v>135</v>
      </c>
      <c r="B11" s="89">
        <v>1674</v>
      </c>
      <c r="C11" s="61"/>
      <c r="D11" s="67"/>
      <c r="E11" s="89">
        <v>1548</v>
      </c>
      <c r="F11" s="61"/>
      <c r="G11" s="63"/>
      <c r="H11" s="103"/>
    </row>
    <row r="12" spans="1:9" ht="14.25">
      <c r="A12" s="66"/>
      <c r="B12" s="69"/>
      <c r="C12" s="61"/>
      <c r="D12" s="68"/>
      <c r="E12" s="69"/>
      <c r="F12" s="61"/>
      <c r="G12" s="63"/>
      <c r="H12" s="103"/>
    </row>
    <row r="13" spans="1:9" ht="14.25">
      <c r="A13" s="66" t="s">
        <v>136</v>
      </c>
      <c r="B13" s="69"/>
      <c r="C13" s="61"/>
      <c r="D13" s="68"/>
      <c r="E13" s="69"/>
      <c r="F13" s="61"/>
      <c r="G13" s="63"/>
      <c r="H13" s="103"/>
    </row>
    <row r="14" spans="1:9" ht="14.25">
      <c r="A14" s="66" t="s">
        <v>137</v>
      </c>
      <c r="B14" s="87">
        <v>376</v>
      </c>
      <c r="C14" s="96">
        <f>B14/B11</f>
        <v>0.22461170848267623</v>
      </c>
      <c r="D14" s="88"/>
      <c r="E14" s="87">
        <v>328</v>
      </c>
      <c r="F14" s="96">
        <f>E14/E11</f>
        <v>0.21188630490956073</v>
      </c>
      <c r="G14" s="63"/>
      <c r="H14" s="49"/>
    </row>
    <row r="15" spans="1:9" ht="14.25">
      <c r="A15" s="70" t="s">
        <v>138</v>
      </c>
      <c r="B15" s="71"/>
      <c r="C15" s="119"/>
      <c r="D15" s="68"/>
      <c r="E15" s="71"/>
      <c r="F15" s="119"/>
      <c r="G15" s="63"/>
      <c r="H15" s="103"/>
    </row>
    <row r="16" spans="1:9" ht="14.25">
      <c r="A16" s="72" t="s">
        <v>65</v>
      </c>
      <c r="B16" s="114">
        <v>51</v>
      </c>
      <c r="C16" s="119"/>
      <c r="D16" s="68"/>
      <c r="E16" s="69">
        <v>44</v>
      </c>
      <c r="F16" s="119"/>
      <c r="G16" s="63"/>
      <c r="H16" s="103"/>
    </row>
    <row r="17" spans="1:12" ht="14.25">
      <c r="A17" s="72" t="s">
        <v>66</v>
      </c>
      <c r="B17" s="108">
        <v>4</v>
      </c>
      <c r="C17" s="119"/>
      <c r="D17" s="68"/>
      <c r="E17" s="108">
        <v>11</v>
      </c>
      <c r="F17" s="119"/>
      <c r="G17" s="63"/>
      <c r="H17" s="103"/>
    </row>
    <row r="18" spans="1:12" ht="14.25">
      <c r="A18" s="72" t="s">
        <v>67</v>
      </c>
      <c r="B18" s="114">
        <v>7</v>
      </c>
      <c r="C18" s="119"/>
      <c r="D18" s="68"/>
      <c r="E18" s="69">
        <v>9</v>
      </c>
      <c r="F18" s="119"/>
      <c r="G18" s="63"/>
      <c r="H18" s="103"/>
    </row>
    <row r="19" spans="1:12" ht="14.25">
      <c r="A19" s="72" t="s">
        <v>306</v>
      </c>
      <c r="B19" s="114">
        <v>3</v>
      </c>
      <c r="C19" s="119"/>
      <c r="D19" s="68"/>
      <c r="E19" s="69" t="s">
        <v>84</v>
      </c>
      <c r="F19" s="119"/>
      <c r="G19" s="63"/>
      <c r="H19" s="103"/>
    </row>
    <row r="20" spans="1:12" ht="14.25">
      <c r="A20" s="73" t="s">
        <v>68</v>
      </c>
      <c r="B20" s="114" t="s">
        <v>84</v>
      </c>
      <c r="C20" s="119"/>
      <c r="D20" s="68"/>
      <c r="E20" s="69">
        <v>4</v>
      </c>
      <c r="F20" s="119"/>
      <c r="G20" s="63"/>
      <c r="H20" s="103"/>
    </row>
    <row r="21" spans="1:12" ht="15" thickBot="1">
      <c r="A21" s="74" t="s">
        <v>141</v>
      </c>
      <c r="B21" s="125">
        <f>SUM(B14:B20)</f>
        <v>441</v>
      </c>
      <c r="C21" s="96">
        <f>B21/B11</f>
        <v>0.26344086021505375</v>
      </c>
      <c r="D21" s="68"/>
      <c r="E21" s="125">
        <f>SUM(E14:E20)</f>
        <v>396</v>
      </c>
      <c r="F21" s="96">
        <f>E21/E11-0.001</f>
        <v>0.2548139534883721</v>
      </c>
      <c r="G21" s="63"/>
      <c r="H21" s="96">
        <f>C21-F21-0.001</f>
        <v>7.626906726681649E-3</v>
      </c>
    </row>
    <row r="22" spans="1:12" ht="13.7" customHeight="1" thickTop="1">
      <c r="A22" s="75"/>
      <c r="B22" s="61"/>
      <c r="C22" s="63"/>
      <c r="D22" s="61"/>
      <c r="E22" s="61"/>
      <c r="F22" s="63"/>
    </row>
    <row r="23" spans="1:12" ht="13.7" customHeight="1">
      <c r="A23" s="75"/>
      <c r="B23" s="61"/>
      <c r="C23" s="63"/>
      <c r="D23" s="61"/>
      <c r="E23" s="61"/>
      <c r="F23" s="63"/>
    </row>
    <row r="24" spans="1:12" ht="13.7" customHeight="1">
      <c r="A24" s="75"/>
      <c r="B24" s="61"/>
      <c r="C24" s="63"/>
      <c r="D24" s="61"/>
      <c r="E24" s="61"/>
      <c r="F24" s="63"/>
    </row>
    <row r="25" spans="1:12" ht="14.25" customHeight="1">
      <c r="A25" s="76"/>
      <c r="B25" s="76"/>
      <c r="C25" s="76"/>
      <c r="D25" s="76"/>
      <c r="E25" s="63"/>
    </row>
    <row r="26" spans="1:12" ht="58.5" customHeight="1">
      <c r="A26" s="332" t="s">
        <v>346</v>
      </c>
      <c r="B26" s="332"/>
      <c r="C26" s="332"/>
      <c r="D26" s="332"/>
      <c r="E26" s="332"/>
      <c r="F26" s="332"/>
      <c r="G26" s="332"/>
      <c r="H26" s="332"/>
      <c r="I26" s="332"/>
      <c r="J26" s="77"/>
      <c r="K26" s="77"/>
      <c r="L26" s="77"/>
    </row>
    <row r="27" spans="1:12" ht="14.25" customHeight="1">
      <c r="A27" s="75"/>
      <c r="B27" s="61"/>
      <c r="C27" s="61"/>
      <c r="D27" s="61"/>
      <c r="E27" s="63"/>
      <c r="I27" s="77"/>
      <c r="J27" s="77"/>
      <c r="K27" s="77"/>
      <c r="L27" s="77"/>
    </row>
    <row r="28" spans="1:12" ht="87" customHeight="1">
      <c r="A28" s="340" t="s">
        <v>145</v>
      </c>
      <c r="B28" s="340"/>
      <c r="C28" s="340"/>
      <c r="D28" s="340"/>
      <c r="E28" s="340"/>
      <c r="F28" s="340"/>
      <c r="G28" s="340"/>
      <c r="H28" s="340"/>
      <c r="I28" s="340"/>
      <c r="J28" s="79"/>
      <c r="K28" s="79"/>
      <c r="L28" s="79"/>
    </row>
    <row r="29" spans="1:12" ht="13.7" customHeight="1">
      <c r="A29" s="78"/>
      <c r="B29" s="78"/>
      <c r="C29" s="78"/>
      <c r="D29" s="78"/>
      <c r="E29" s="77"/>
      <c r="F29" s="77"/>
      <c r="G29" s="77"/>
      <c r="H29" s="77"/>
    </row>
    <row r="30" spans="1:12" ht="44.45" customHeight="1">
      <c r="A30" s="337" t="s">
        <v>74</v>
      </c>
      <c r="B30" s="337"/>
      <c r="C30" s="337"/>
      <c r="D30" s="337"/>
      <c r="E30" s="337"/>
      <c r="F30" s="337"/>
      <c r="G30" s="337"/>
      <c r="H30" s="337"/>
      <c r="I30" s="337"/>
    </row>
    <row r="31" spans="1:12" ht="13.7" customHeight="1">
      <c r="A31" s="335"/>
      <c r="B31" s="335"/>
      <c r="C31" s="335"/>
      <c r="D31" s="335"/>
    </row>
    <row r="32" spans="1:12">
      <c r="A32" s="339" t="s">
        <v>140</v>
      </c>
      <c r="B32" s="339"/>
      <c r="C32" s="339"/>
      <c r="D32" s="339"/>
      <c r="E32" s="339"/>
      <c r="F32" s="339"/>
      <c r="G32" s="339"/>
      <c r="H32" s="339"/>
      <c r="I32" s="339"/>
    </row>
    <row r="34" spans="1:8">
      <c r="A34" s="311"/>
      <c r="B34" s="311"/>
      <c r="C34" s="311"/>
      <c r="D34" s="311"/>
      <c r="E34" s="311"/>
      <c r="F34" s="311"/>
    </row>
    <row r="39" spans="1:8">
      <c r="A39" s="338" t="str">
        <f>CONCATENATE(Index!$C$5,Index!$D$5,Index!C19)</f>
        <v>Page 9</v>
      </c>
      <c r="B39" s="338"/>
      <c r="C39" s="338"/>
      <c r="D39" s="338"/>
      <c r="E39" s="338"/>
      <c r="F39" s="338"/>
      <c r="G39" s="338"/>
      <c r="H39" s="338"/>
    </row>
  </sheetData>
  <sheetProtection algorithmName="SHA-512" hashValue="7aiKgRCq/PibvIQyfWgalYAPGg8zdhcnNgEIa55SiCtzIyLY34JE4P00CJYPqJYfbjnNFSkUM6yKS0SzN428KQ==" saltValue="HzWOQAjP0c5i9QjIHoALEA==" spinCount="100000" sheet="1" objects="1" scenarios="1"/>
  <mergeCells count="12">
    <mergeCell ref="A30:I30"/>
    <mergeCell ref="A34:F34"/>
    <mergeCell ref="A39:H39"/>
    <mergeCell ref="A1:I1"/>
    <mergeCell ref="A2:I2"/>
    <mergeCell ref="A3:I3"/>
    <mergeCell ref="A31:D31"/>
    <mergeCell ref="A32:I32"/>
    <mergeCell ref="A4:I4"/>
    <mergeCell ref="A5:I5"/>
    <mergeCell ref="A26:I26"/>
    <mergeCell ref="A28:I28"/>
  </mergeCells>
  <pageMargins left="0.7" right="0.7" top="0.75" bottom="0.75" header="0.3" footer="0.3"/>
  <pageSetup scale="69" orientation="portrait" r:id="rId1"/>
  <colBreaks count="1" manualBreakCount="1">
    <brk id="5"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
    <pageSetUpPr fitToPage="1"/>
  </sheetPr>
  <dimension ref="A1:L41"/>
  <sheetViews>
    <sheetView zoomScale="80" zoomScaleNormal="80" workbookViewId="0">
      <selection sqref="A1:I1"/>
    </sheetView>
  </sheetViews>
  <sheetFormatPr defaultRowHeight="12.75"/>
  <cols>
    <col min="1" max="1" width="54" style="60" customWidth="1"/>
    <col min="2" max="3" width="13.42578125" style="60" customWidth="1"/>
    <col min="4" max="4" width="2.7109375" style="60" customWidth="1"/>
    <col min="5" max="5" width="13.28515625" style="60" customWidth="1"/>
    <col min="6" max="6" width="13.42578125" style="60" customWidth="1"/>
    <col min="7" max="7" width="2.7109375" style="60" customWidth="1"/>
    <col min="8" max="8" width="13.42578125" style="60" customWidth="1"/>
    <col min="9" max="9" width="2.7109375" style="60" customWidth="1"/>
    <col min="10" max="16384" width="9.140625" style="60"/>
  </cols>
  <sheetData>
    <row r="1" spans="1:9" ht="15.75">
      <c r="A1" s="329" t="s">
        <v>0</v>
      </c>
      <c r="B1" s="329"/>
      <c r="C1" s="329"/>
      <c r="D1" s="329"/>
      <c r="E1" s="329"/>
      <c r="F1" s="329"/>
      <c r="G1" s="329"/>
      <c r="H1" s="329"/>
      <c r="I1" s="329"/>
    </row>
    <row r="2" spans="1:9" ht="15.75" customHeight="1">
      <c r="A2" s="330" t="s">
        <v>204</v>
      </c>
      <c r="B2" s="330"/>
      <c r="C2" s="330"/>
      <c r="D2" s="330"/>
      <c r="E2" s="330"/>
      <c r="F2" s="330"/>
      <c r="G2" s="330"/>
      <c r="H2" s="330"/>
      <c r="I2" s="330"/>
    </row>
    <row r="3" spans="1:9" ht="15.75">
      <c r="A3" s="329" t="s">
        <v>132</v>
      </c>
      <c r="B3" s="329"/>
      <c r="C3" s="329"/>
      <c r="D3" s="329"/>
      <c r="E3" s="329"/>
      <c r="F3" s="329"/>
      <c r="G3" s="329"/>
      <c r="H3" s="329"/>
      <c r="I3" s="329"/>
    </row>
    <row r="4" spans="1:9" ht="15.75">
      <c r="A4" s="329" t="s">
        <v>3</v>
      </c>
      <c r="B4" s="329"/>
      <c r="C4" s="329"/>
      <c r="D4" s="329"/>
      <c r="E4" s="329"/>
      <c r="F4" s="329"/>
      <c r="G4" s="329"/>
      <c r="H4" s="329"/>
      <c r="I4" s="329"/>
    </row>
    <row r="5" spans="1:9" ht="15.75">
      <c r="A5" s="329" t="s">
        <v>4</v>
      </c>
      <c r="B5" s="329"/>
      <c r="C5" s="329"/>
      <c r="D5" s="329"/>
      <c r="E5" s="329"/>
      <c r="F5" s="329"/>
      <c r="G5" s="329"/>
      <c r="H5" s="329"/>
      <c r="I5" s="329"/>
    </row>
    <row r="6" spans="1:9" ht="15.75">
      <c r="A6" s="99"/>
      <c r="B6" s="99"/>
      <c r="C6" s="99"/>
      <c r="D6" s="99"/>
      <c r="E6" s="99"/>
      <c r="F6" s="99"/>
      <c r="G6" s="99"/>
      <c r="H6" s="99"/>
    </row>
    <row r="7" spans="1:9" ht="14.25">
      <c r="A7" s="61"/>
      <c r="B7" s="64"/>
      <c r="C7" s="61"/>
      <c r="D7" s="62"/>
      <c r="E7" s="64"/>
      <c r="F7" s="61"/>
      <c r="G7" s="63"/>
      <c r="H7" s="172" t="s">
        <v>111</v>
      </c>
    </row>
    <row r="8" spans="1:9" ht="14.25">
      <c r="A8" s="61"/>
      <c r="B8" s="64"/>
      <c r="C8" s="64" t="s">
        <v>133</v>
      </c>
      <c r="D8" s="64"/>
      <c r="E8" s="64"/>
      <c r="F8" s="64" t="s">
        <v>133</v>
      </c>
      <c r="G8" s="63"/>
      <c r="H8" s="172" t="s">
        <v>174</v>
      </c>
    </row>
    <row r="9" spans="1:9" ht="15" thickBot="1">
      <c r="A9" s="102"/>
      <c r="B9" s="65" t="s">
        <v>297</v>
      </c>
      <c r="C9" s="65" t="s">
        <v>134</v>
      </c>
      <c r="D9" s="102"/>
      <c r="E9" s="65" t="s">
        <v>208</v>
      </c>
      <c r="F9" s="65" t="s">
        <v>134</v>
      </c>
      <c r="G9" s="63"/>
      <c r="H9" s="173" t="s">
        <v>5</v>
      </c>
    </row>
    <row r="10" spans="1:9" ht="14.25">
      <c r="A10" s="61"/>
      <c r="B10" s="61"/>
      <c r="C10" s="61"/>
      <c r="D10" s="61"/>
      <c r="E10" s="61"/>
      <c r="F10" s="61"/>
      <c r="G10" s="63"/>
      <c r="H10" s="103"/>
    </row>
    <row r="11" spans="1:9" ht="14.25">
      <c r="A11" s="66" t="s">
        <v>135</v>
      </c>
      <c r="B11" s="89">
        <v>6319</v>
      </c>
      <c r="C11" s="61"/>
      <c r="D11" s="67"/>
      <c r="E11" s="89">
        <v>5339</v>
      </c>
      <c r="F11" s="61"/>
      <c r="G11" s="63"/>
      <c r="H11" s="103"/>
    </row>
    <row r="12" spans="1:9" ht="14.25">
      <c r="A12" s="66"/>
      <c r="B12" s="69"/>
      <c r="C12" s="61"/>
      <c r="D12" s="68"/>
      <c r="E12" s="69"/>
      <c r="F12" s="61"/>
      <c r="G12" s="63"/>
      <c r="H12" s="103"/>
    </row>
    <row r="13" spans="1:9" ht="14.25">
      <c r="A13" s="66" t="s">
        <v>136</v>
      </c>
      <c r="B13" s="69"/>
      <c r="C13" s="61"/>
      <c r="D13" s="68"/>
      <c r="E13" s="69"/>
      <c r="F13" s="61"/>
      <c r="G13" s="63"/>
      <c r="H13" s="103"/>
    </row>
    <row r="14" spans="1:9" ht="14.25">
      <c r="A14" s="66" t="s">
        <v>137</v>
      </c>
      <c r="B14" s="87">
        <v>1347</v>
      </c>
      <c r="C14" s="96">
        <f>B14/B11</f>
        <v>0.21316664029118532</v>
      </c>
      <c r="D14" s="88"/>
      <c r="E14" s="87">
        <v>846</v>
      </c>
      <c r="F14" s="96">
        <f>E14/E11</f>
        <v>0.15845663982019104</v>
      </c>
      <c r="G14" s="63"/>
      <c r="H14" s="103"/>
    </row>
    <row r="15" spans="1:9" ht="14.25">
      <c r="A15" s="70" t="s">
        <v>138</v>
      </c>
      <c r="B15" s="71"/>
      <c r="C15" s="119"/>
      <c r="D15" s="68"/>
      <c r="E15" s="71"/>
      <c r="F15" s="119"/>
      <c r="G15" s="63"/>
      <c r="H15" s="103"/>
    </row>
    <row r="16" spans="1:9" ht="14.25">
      <c r="A16" s="70" t="s">
        <v>249</v>
      </c>
      <c r="B16" s="71">
        <v>2</v>
      </c>
      <c r="C16" s="119"/>
      <c r="D16" s="68"/>
      <c r="E16" s="71">
        <v>99</v>
      </c>
      <c r="F16" s="119"/>
      <c r="G16" s="63"/>
      <c r="H16" s="103"/>
    </row>
    <row r="17" spans="1:12" ht="14.25">
      <c r="A17" s="72" t="s">
        <v>65</v>
      </c>
      <c r="B17" s="69">
        <v>194</v>
      </c>
      <c r="C17" s="119"/>
      <c r="D17" s="68"/>
      <c r="E17" s="69">
        <v>184</v>
      </c>
      <c r="F17" s="119"/>
      <c r="G17" s="63"/>
      <c r="H17" s="103"/>
    </row>
    <row r="18" spans="1:12" ht="14.25">
      <c r="A18" s="72" t="s">
        <v>66</v>
      </c>
      <c r="B18" s="108">
        <v>37</v>
      </c>
      <c r="C18" s="119"/>
      <c r="D18" s="68"/>
      <c r="E18" s="108">
        <v>53</v>
      </c>
      <c r="F18" s="119"/>
      <c r="G18" s="63"/>
      <c r="H18" s="103"/>
    </row>
    <row r="19" spans="1:12" ht="14.25">
      <c r="A19" s="72" t="s">
        <v>67</v>
      </c>
      <c r="B19" s="69">
        <v>41</v>
      </c>
      <c r="C19" s="119"/>
      <c r="D19" s="68"/>
      <c r="E19" s="69">
        <v>41</v>
      </c>
      <c r="F19" s="119"/>
      <c r="G19" s="63"/>
      <c r="H19" s="103"/>
    </row>
    <row r="20" spans="1:12" ht="14.25">
      <c r="A20" s="72" t="s">
        <v>306</v>
      </c>
      <c r="B20" s="69">
        <v>-21</v>
      </c>
      <c r="C20" s="119"/>
      <c r="D20" s="68"/>
      <c r="E20" s="214" t="s">
        <v>179</v>
      </c>
      <c r="F20" s="119"/>
      <c r="G20" s="63"/>
      <c r="H20" s="103"/>
    </row>
    <row r="21" spans="1:12" ht="14.25">
      <c r="A21" s="72" t="s">
        <v>253</v>
      </c>
      <c r="B21" s="69">
        <v>5</v>
      </c>
      <c r="C21" s="119"/>
      <c r="D21" s="68"/>
      <c r="E21" s="69">
        <v>2</v>
      </c>
      <c r="F21" s="119"/>
      <c r="G21" s="63"/>
      <c r="H21" s="103"/>
    </row>
    <row r="22" spans="1:12" ht="14.25">
      <c r="A22" s="72" t="s">
        <v>139</v>
      </c>
      <c r="B22" s="69">
        <f>6+1+1</f>
        <v>8</v>
      </c>
      <c r="C22" s="119"/>
      <c r="D22" s="68"/>
      <c r="E22" s="53">
        <f>29+2</f>
        <v>31</v>
      </c>
      <c r="F22" s="119"/>
      <c r="G22" s="63"/>
      <c r="H22" s="103"/>
    </row>
    <row r="23" spans="1:12" ht="15" thickBot="1">
      <c r="A23" s="74" t="s">
        <v>141</v>
      </c>
      <c r="B23" s="125">
        <f>SUM(B14:B22)</f>
        <v>1613</v>
      </c>
      <c r="C23" s="96">
        <f>B23/B11</f>
        <v>0.25526190852983066</v>
      </c>
      <c r="D23" s="68"/>
      <c r="E23" s="125">
        <f>SUM(E14:E22)</f>
        <v>1256</v>
      </c>
      <c r="F23" s="96">
        <f>E23/E11</f>
        <v>0.23525004682524817</v>
      </c>
      <c r="G23" s="63"/>
      <c r="H23" s="96">
        <f>C23-F23</f>
        <v>2.0011861704582495E-2</v>
      </c>
    </row>
    <row r="24" spans="1:12" ht="13.7" customHeight="1" thickTop="1">
      <c r="A24" s="75"/>
      <c r="B24" s="61"/>
      <c r="C24" s="63"/>
      <c r="D24" s="61"/>
      <c r="E24" s="61"/>
      <c r="F24" s="63"/>
    </row>
    <row r="25" spans="1:12" ht="13.7" customHeight="1">
      <c r="A25" s="75"/>
      <c r="B25" s="61"/>
      <c r="C25" s="63"/>
      <c r="D25" s="61"/>
      <c r="E25" s="61"/>
      <c r="F25" s="63"/>
    </row>
    <row r="26" spans="1:12" ht="13.7" customHeight="1">
      <c r="A26" s="75"/>
      <c r="B26" s="61"/>
      <c r="C26" s="63"/>
      <c r="D26" s="61"/>
      <c r="E26" s="61"/>
      <c r="F26" s="63"/>
    </row>
    <row r="27" spans="1:12" ht="13.7" customHeight="1">
      <c r="A27" s="75"/>
      <c r="B27" s="61"/>
      <c r="C27" s="63"/>
      <c r="D27" s="61"/>
      <c r="E27" s="61"/>
      <c r="F27" s="63"/>
    </row>
    <row r="28" spans="1:12" ht="56.25" customHeight="1">
      <c r="A28" s="332" t="s">
        <v>317</v>
      </c>
      <c r="B28" s="332"/>
      <c r="C28" s="332"/>
      <c r="D28" s="332"/>
      <c r="E28" s="332"/>
      <c r="F28" s="332"/>
      <c r="G28" s="332"/>
      <c r="H28" s="332"/>
      <c r="I28" s="332"/>
      <c r="J28" s="77"/>
      <c r="K28" s="77"/>
      <c r="L28" s="77"/>
    </row>
    <row r="29" spans="1:12" ht="14.25" customHeight="1">
      <c r="A29" s="75"/>
      <c r="B29" s="61"/>
      <c r="C29" s="61"/>
      <c r="D29" s="61"/>
      <c r="E29" s="63"/>
      <c r="I29" s="77"/>
      <c r="J29" s="77"/>
      <c r="K29" s="77"/>
      <c r="L29" s="77"/>
    </row>
    <row r="30" spans="1:12" ht="87" customHeight="1">
      <c r="A30" s="340" t="s">
        <v>145</v>
      </c>
      <c r="B30" s="340"/>
      <c r="C30" s="340"/>
      <c r="D30" s="340"/>
      <c r="E30" s="340"/>
      <c r="F30" s="340"/>
      <c r="G30" s="340"/>
      <c r="H30" s="340"/>
      <c r="I30" s="340"/>
      <c r="J30" s="79"/>
      <c r="K30" s="79"/>
      <c r="L30" s="79"/>
    </row>
    <row r="31" spans="1:12" ht="13.7" customHeight="1">
      <c r="A31" s="78"/>
      <c r="B31" s="78"/>
      <c r="C31" s="78"/>
      <c r="D31" s="78"/>
      <c r="E31" s="77"/>
      <c r="F31" s="77"/>
      <c r="G31" s="77"/>
      <c r="H31" s="77"/>
    </row>
    <row r="32" spans="1:12" ht="44.45" customHeight="1">
      <c r="A32" s="337" t="s">
        <v>74</v>
      </c>
      <c r="B32" s="337"/>
      <c r="C32" s="337"/>
      <c r="D32" s="337"/>
      <c r="E32" s="337"/>
      <c r="F32" s="337"/>
      <c r="G32" s="337"/>
      <c r="H32" s="337"/>
      <c r="I32" s="337"/>
    </row>
    <row r="33" spans="1:9" ht="13.7" customHeight="1">
      <c r="A33" s="335"/>
      <c r="B33" s="335"/>
      <c r="C33" s="335"/>
      <c r="D33" s="335"/>
    </row>
    <row r="34" spans="1:9">
      <c r="A34" s="339" t="s">
        <v>140</v>
      </c>
      <c r="B34" s="339"/>
      <c r="C34" s="339"/>
      <c r="D34" s="339"/>
      <c r="E34" s="339"/>
      <c r="F34" s="339"/>
      <c r="G34" s="339"/>
      <c r="H34" s="339"/>
      <c r="I34" s="339"/>
    </row>
    <row r="36" spans="1:9">
      <c r="A36" s="311"/>
      <c r="B36" s="311"/>
      <c r="C36" s="311"/>
      <c r="D36" s="311"/>
      <c r="E36" s="311"/>
      <c r="F36" s="311"/>
    </row>
    <row r="41" spans="1:9">
      <c r="A41" s="338" t="str">
        <f>CONCATENATE(Index!$C$5,Index!$D$5,Index!C20)</f>
        <v xml:space="preserve">Page </v>
      </c>
      <c r="B41" s="338"/>
      <c r="C41" s="338"/>
      <c r="D41" s="338"/>
      <c r="E41" s="338"/>
      <c r="F41" s="338"/>
      <c r="G41" s="338"/>
      <c r="H41" s="338"/>
    </row>
  </sheetData>
  <sheetProtection algorithmName="SHA-512" hashValue="9degjKQbp60AT08hxC8yfMmJGBlw5i7G/vGzDnd4ueRJbm/w+X5WcClOc9w26hkgI2QDW8IeEgE+UWp9ojau5w==" saltValue="SgAst7rBcboRaFtfjDIwGQ==" spinCount="100000" sheet="1" objects="1" scenarios="1"/>
  <mergeCells count="12">
    <mergeCell ref="A1:I1"/>
    <mergeCell ref="A2:I2"/>
    <mergeCell ref="A3:I3"/>
    <mergeCell ref="A4:I4"/>
    <mergeCell ref="A5:I5"/>
    <mergeCell ref="A41:H41"/>
    <mergeCell ref="A28:I28"/>
    <mergeCell ref="A30:I30"/>
    <mergeCell ref="A32:I32"/>
    <mergeCell ref="A33:D33"/>
    <mergeCell ref="A34:I34"/>
    <mergeCell ref="A36:F36"/>
  </mergeCells>
  <pageMargins left="0.7" right="0.7" top="0.75" bottom="0.75" header="0.3" footer="0.3"/>
  <pageSetup scale="69" orientation="portrait" r:id="rId1"/>
  <colBreaks count="1" manualBreakCount="1">
    <brk id="5"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pageSetUpPr fitToPage="1"/>
  </sheetPr>
  <dimension ref="A1:AI58"/>
  <sheetViews>
    <sheetView zoomScale="84" zoomScaleNormal="84" workbookViewId="0">
      <selection sqref="A1:AE1"/>
    </sheetView>
  </sheetViews>
  <sheetFormatPr defaultRowHeight="13.7" customHeight="1"/>
  <cols>
    <col min="1" max="1" width="6.140625" style="1" customWidth="1"/>
    <col min="2" max="2" width="4.42578125" style="1" customWidth="1"/>
    <col min="3" max="3" width="45.140625" style="1" customWidth="1"/>
    <col min="4" max="4" width="2.7109375" style="1" customWidth="1"/>
    <col min="5" max="5" width="10.7109375" style="104" customWidth="1"/>
    <col min="6" max="6" width="2.7109375" style="104" customWidth="1"/>
    <col min="7" max="7" width="10.7109375" style="104" customWidth="1"/>
    <col min="8" max="8" width="2.7109375" style="107" customWidth="1"/>
    <col min="9" max="9" width="10.7109375" style="1" customWidth="1"/>
    <col min="10" max="10" width="2.7109375" style="104" customWidth="1"/>
    <col min="11" max="11" width="10.7109375" style="1" customWidth="1"/>
    <col min="12" max="12" width="2.7109375" style="107" customWidth="1"/>
    <col min="13" max="13" width="10.7109375" style="1" customWidth="1"/>
    <col min="14" max="14" width="2.7109375" style="104" customWidth="1"/>
    <col min="15" max="15" width="10.7109375" style="1" customWidth="1"/>
    <col min="16" max="16" width="2.7109375" style="107" customWidth="1"/>
    <col min="17" max="17" width="10.7109375" style="1" customWidth="1"/>
    <col min="18" max="18" width="2.7109375" style="104" customWidth="1"/>
    <col min="19" max="19" width="10.7109375" style="1" customWidth="1"/>
    <col min="20" max="20" width="2.7109375" style="107" customWidth="1"/>
    <col min="21" max="21" width="10.7109375" style="104" customWidth="1"/>
    <col min="22" max="22" width="2.7109375" style="104" customWidth="1"/>
    <col min="23" max="23" width="10.7109375" style="104" customWidth="1"/>
    <col min="24" max="24" width="2.7109375" style="107" hidden="1" customWidth="1"/>
    <col min="25" max="25" width="10.7109375" style="104" hidden="1" customWidth="1"/>
    <col min="26" max="26" width="2.7109375" style="104" hidden="1" customWidth="1"/>
    <col min="27" max="27" width="10.7109375" style="104" hidden="1" customWidth="1"/>
    <col min="28" max="28" width="2.85546875" style="107" hidden="1" customWidth="1"/>
    <col min="29" max="29" width="10.7109375" style="104" hidden="1" customWidth="1"/>
    <col min="30" max="30" width="2.7109375" style="104" hidden="1" customWidth="1"/>
    <col min="31" max="31" width="10.7109375" style="104" hidden="1" customWidth="1"/>
    <col min="32" max="32" width="2.7109375" style="1" hidden="1" customWidth="1"/>
    <col min="33" max="16384" width="9.140625" style="1"/>
  </cols>
  <sheetData>
    <row r="1" spans="1:32" s="8" customFormat="1" ht="15.75" customHeight="1">
      <c r="A1" s="316" t="s">
        <v>0</v>
      </c>
      <c r="B1" s="316"/>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row>
    <row r="2" spans="1:32" s="8" customFormat="1" ht="15.75" customHeight="1">
      <c r="A2" s="316" t="s">
        <v>170</v>
      </c>
      <c r="B2" s="316"/>
      <c r="C2" s="316"/>
      <c r="D2" s="316"/>
      <c r="E2" s="316"/>
      <c r="F2" s="316"/>
      <c r="G2" s="316"/>
      <c r="H2" s="316"/>
      <c r="I2" s="316"/>
      <c r="J2" s="316"/>
      <c r="K2" s="316"/>
      <c r="L2" s="316"/>
      <c r="M2" s="316"/>
      <c r="N2" s="316"/>
      <c r="O2" s="316"/>
      <c r="P2" s="316"/>
      <c r="Q2" s="316"/>
      <c r="R2" s="316"/>
      <c r="S2" s="316"/>
      <c r="T2" s="316"/>
      <c r="U2" s="316"/>
      <c r="V2" s="316"/>
      <c r="W2" s="316"/>
      <c r="X2" s="316"/>
      <c r="Y2" s="316"/>
      <c r="Z2" s="316"/>
      <c r="AA2" s="316"/>
      <c r="AB2" s="316"/>
      <c r="AC2" s="316"/>
      <c r="AD2" s="316"/>
      <c r="AE2" s="316"/>
    </row>
    <row r="3" spans="1:32" s="8" customFormat="1" ht="15.75" customHeight="1">
      <c r="A3" s="316" t="s">
        <v>2</v>
      </c>
      <c r="B3" s="316"/>
      <c r="C3" s="316"/>
      <c r="D3" s="316"/>
      <c r="E3" s="316"/>
      <c r="F3" s="316"/>
      <c r="G3" s="316"/>
      <c r="H3" s="316"/>
      <c r="I3" s="316"/>
      <c r="J3" s="316"/>
      <c r="K3" s="316"/>
      <c r="L3" s="316"/>
      <c r="M3" s="316"/>
      <c r="N3" s="316"/>
      <c r="O3" s="316"/>
      <c r="P3" s="316"/>
      <c r="Q3" s="316"/>
      <c r="R3" s="316"/>
      <c r="S3" s="316"/>
      <c r="T3" s="316"/>
      <c r="U3" s="316"/>
      <c r="V3" s="316"/>
      <c r="W3" s="316"/>
      <c r="X3" s="316"/>
      <c r="Y3" s="316"/>
      <c r="Z3" s="316"/>
      <c r="AA3" s="316"/>
      <c r="AB3" s="316"/>
      <c r="AC3" s="316"/>
      <c r="AD3" s="316"/>
      <c r="AE3" s="316"/>
    </row>
    <row r="4" spans="1:32" s="8" customFormat="1" ht="15.75" customHeight="1">
      <c r="A4" s="316" t="s">
        <v>3</v>
      </c>
      <c r="B4" s="316"/>
      <c r="C4" s="316"/>
      <c r="D4" s="316"/>
      <c r="E4" s="316"/>
      <c r="F4" s="316"/>
      <c r="G4" s="316"/>
      <c r="H4" s="316"/>
      <c r="I4" s="316"/>
      <c r="J4" s="316"/>
      <c r="K4" s="316"/>
      <c r="L4" s="316"/>
      <c r="M4" s="316"/>
      <c r="N4" s="316"/>
      <c r="O4" s="316"/>
      <c r="P4" s="316"/>
      <c r="Q4" s="316"/>
      <c r="R4" s="316"/>
      <c r="S4" s="316"/>
      <c r="T4" s="316"/>
      <c r="U4" s="316"/>
      <c r="V4" s="316"/>
      <c r="W4" s="316"/>
      <c r="X4" s="316"/>
      <c r="Y4" s="316"/>
      <c r="Z4" s="316"/>
      <c r="AA4" s="316"/>
      <c r="AB4" s="316"/>
      <c r="AC4" s="316"/>
      <c r="AD4" s="316"/>
      <c r="AE4" s="316"/>
    </row>
    <row r="5" spans="1:32" s="8" customFormat="1" ht="15.75" customHeight="1">
      <c r="A5" s="316" t="s">
        <v>4</v>
      </c>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row>
    <row r="6" spans="1:32" ht="15.75" customHeight="1"/>
    <row r="7" spans="1:32" ht="13.7" customHeight="1">
      <c r="E7" s="167"/>
      <c r="F7" s="167"/>
      <c r="G7" s="167"/>
      <c r="H7" s="151"/>
      <c r="I7" s="95"/>
      <c r="J7" s="105"/>
      <c r="K7" s="95"/>
      <c r="L7" s="151"/>
      <c r="M7" s="95"/>
      <c r="N7" s="105"/>
      <c r="O7" s="95"/>
      <c r="P7" s="151"/>
      <c r="Q7" s="14"/>
      <c r="R7" s="105"/>
      <c r="S7" s="14"/>
      <c r="T7" s="151"/>
      <c r="U7" s="118"/>
      <c r="V7" s="118"/>
      <c r="W7" s="118"/>
      <c r="X7" s="151"/>
      <c r="Y7" s="341" t="s">
        <v>205</v>
      </c>
      <c r="Z7" s="342"/>
      <c r="AA7" s="343"/>
      <c r="AC7" s="341" t="s">
        <v>205</v>
      </c>
      <c r="AD7" s="342"/>
      <c r="AE7" s="343"/>
    </row>
    <row r="8" spans="1:32" ht="13.7" customHeight="1">
      <c r="A8" s="104"/>
      <c r="B8" s="104"/>
      <c r="C8" s="104"/>
      <c r="D8" s="104"/>
      <c r="E8" s="348" t="s">
        <v>260</v>
      </c>
      <c r="F8" s="349"/>
      <c r="G8" s="350"/>
      <c r="H8" s="151"/>
      <c r="I8" s="348" t="s">
        <v>276</v>
      </c>
      <c r="J8" s="349"/>
      <c r="K8" s="350"/>
      <c r="L8" s="151"/>
      <c r="M8" s="351" t="s">
        <v>291</v>
      </c>
      <c r="N8" s="352"/>
      <c r="O8" s="353"/>
      <c r="P8" s="151"/>
      <c r="Q8" s="351" t="s">
        <v>299</v>
      </c>
      <c r="R8" s="352"/>
      <c r="S8" s="353"/>
      <c r="T8" s="151"/>
      <c r="U8" s="351" t="s">
        <v>334</v>
      </c>
      <c r="V8" s="352"/>
      <c r="W8" s="353"/>
      <c r="X8" s="151"/>
      <c r="Y8" s="345" t="s">
        <v>300</v>
      </c>
      <c r="Z8" s="346"/>
      <c r="AA8" s="347"/>
      <c r="AB8" s="151"/>
      <c r="AC8" s="345" t="s">
        <v>336</v>
      </c>
      <c r="AD8" s="346"/>
      <c r="AE8" s="347"/>
    </row>
    <row r="9" spans="1:32" ht="45.75" customHeight="1" thickBot="1">
      <c r="A9" s="104"/>
      <c r="B9" s="104"/>
      <c r="C9" s="104"/>
      <c r="D9" s="104"/>
      <c r="E9" s="300" t="s">
        <v>47</v>
      </c>
      <c r="F9" s="106"/>
      <c r="G9" s="300" t="s">
        <v>63</v>
      </c>
      <c r="H9" s="151"/>
      <c r="I9" s="300" t="s">
        <v>47</v>
      </c>
      <c r="J9" s="106"/>
      <c r="K9" s="300" t="s">
        <v>63</v>
      </c>
      <c r="L9" s="151"/>
      <c r="M9" s="300" t="s">
        <v>47</v>
      </c>
      <c r="N9" s="106"/>
      <c r="O9" s="300" t="s">
        <v>63</v>
      </c>
      <c r="P9" s="151"/>
      <c r="Q9" s="300" t="s">
        <v>47</v>
      </c>
      <c r="R9" s="106"/>
      <c r="S9" s="300" t="s">
        <v>63</v>
      </c>
      <c r="T9" s="151"/>
      <c r="U9" s="174" t="s">
        <v>47</v>
      </c>
      <c r="V9" s="106"/>
      <c r="W9" s="174" t="s">
        <v>63</v>
      </c>
      <c r="X9" s="151"/>
      <c r="Y9" s="174" t="s">
        <v>47</v>
      </c>
      <c r="Z9" s="106"/>
      <c r="AA9" s="174" t="s">
        <v>63</v>
      </c>
      <c r="AB9" s="151"/>
      <c r="AC9" s="174" t="s">
        <v>47</v>
      </c>
      <c r="AD9" s="106"/>
      <c r="AE9" s="174" t="s">
        <v>63</v>
      </c>
    </row>
    <row r="10" spans="1:32" ht="13.7" customHeight="1">
      <c r="A10" s="104"/>
      <c r="B10" s="104"/>
      <c r="C10" s="104"/>
      <c r="D10" s="104"/>
      <c r="E10" s="7"/>
      <c r="F10" s="109"/>
      <c r="G10" s="7"/>
      <c r="H10" s="109"/>
      <c r="I10" s="7"/>
      <c r="J10" s="109"/>
      <c r="K10" s="7"/>
      <c r="L10" s="109"/>
      <c r="M10" s="7"/>
      <c r="N10" s="109"/>
      <c r="O10" s="7"/>
      <c r="P10" s="109"/>
      <c r="Q10" s="7"/>
      <c r="R10" s="109"/>
      <c r="S10" s="7"/>
      <c r="T10" s="109"/>
      <c r="U10" s="7"/>
      <c r="V10" s="109"/>
      <c r="W10" s="7"/>
      <c r="X10" s="109"/>
      <c r="Y10" s="7"/>
      <c r="Z10" s="109"/>
      <c r="AA10" s="7"/>
      <c r="AB10" s="109"/>
      <c r="AC10" s="7"/>
      <c r="AD10" s="109"/>
      <c r="AE10" s="7"/>
    </row>
    <row r="11" spans="1:32" ht="13.7" customHeight="1">
      <c r="A11" s="38" t="s">
        <v>207</v>
      </c>
      <c r="B11" s="38"/>
      <c r="C11" s="38"/>
      <c r="D11" s="38"/>
      <c r="E11" s="290">
        <v>288</v>
      </c>
      <c r="F11" s="46"/>
      <c r="G11" s="57">
        <v>0.93</v>
      </c>
      <c r="H11" s="164"/>
      <c r="I11" s="290">
        <v>216</v>
      </c>
      <c r="J11" s="46"/>
      <c r="K11" s="57">
        <v>0.7</v>
      </c>
      <c r="L11" s="164"/>
      <c r="M11" s="290">
        <v>264</v>
      </c>
      <c r="N11" s="46"/>
      <c r="O11" s="57">
        <v>0.86</v>
      </c>
      <c r="P11" s="164"/>
      <c r="Q11" s="290">
        <v>442</v>
      </c>
      <c r="R11" s="46"/>
      <c r="S11" s="57">
        <v>1.45</v>
      </c>
      <c r="T11" s="164"/>
      <c r="U11" s="42">
        <v>283</v>
      </c>
      <c r="V11" s="46"/>
      <c r="W11" s="57">
        <v>0.93</v>
      </c>
      <c r="X11" s="164"/>
      <c r="Y11" s="42">
        <v>1210</v>
      </c>
      <c r="Z11" s="46"/>
      <c r="AA11" s="50">
        <v>3.94</v>
      </c>
      <c r="AB11" s="164"/>
      <c r="AC11" s="42"/>
      <c r="AD11" s="46"/>
      <c r="AE11" s="57"/>
      <c r="AF11" s="164"/>
    </row>
    <row r="12" spans="1:32" ht="13.7" customHeight="1">
      <c r="A12" s="38"/>
      <c r="B12" s="38" t="s">
        <v>64</v>
      </c>
      <c r="C12" s="38"/>
      <c r="D12" s="38"/>
      <c r="E12" s="38"/>
      <c r="F12" s="56"/>
      <c r="G12" s="120"/>
      <c r="H12" s="56"/>
      <c r="I12" s="38"/>
      <c r="J12" s="56"/>
      <c r="K12" s="120"/>
      <c r="L12" s="56"/>
      <c r="M12" s="38"/>
      <c r="N12" s="56"/>
      <c r="O12" s="120"/>
      <c r="P12" s="56"/>
      <c r="Q12" s="38"/>
      <c r="R12" s="56"/>
      <c r="S12" s="120"/>
      <c r="T12" s="56"/>
      <c r="U12" s="38"/>
      <c r="V12" s="56"/>
      <c r="W12" s="120"/>
      <c r="X12" s="56"/>
      <c r="Y12" s="38"/>
      <c r="Z12" s="56"/>
      <c r="AB12" s="56"/>
      <c r="AC12" s="38"/>
      <c r="AD12" s="56"/>
      <c r="AE12" s="120"/>
      <c r="AF12" s="56"/>
    </row>
    <row r="13" spans="1:32" s="104" customFormat="1" ht="13.7" customHeight="1">
      <c r="A13" s="38"/>
      <c r="B13" s="38"/>
      <c r="C13" s="38" t="s">
        <v>189</v>
      </c>
      <c r="D13" s="38"/>
      <c r="E13" s="295" t="s">
        <v>84</v>
      </c>
      <c r="F13" s="284"/>
      <c r="G13" s="295" t="s">
        <v>84</v>
      </c>
      <c r="H13" s="56"/>
      <c r="I13" s="295">
        <v>2</v>
      </c>
      <c r="J13" s="284"/>
      <c r="K13" s="122">
        <v>0.01</v>
      </c>
      <c r="L13" s="56"/>
      <c r="M13" s="295" t="s">
        <v>84</v>
      </c>
      <c r="N13" s="284"/>
      <c r="O13" s="295" t="s">
        <v>84</v>
      </c>
      <c r="P13" s="56"/>
      <c r="Q13" s="295" t="s">
        <v>84</v>
      </c>
      <c r="R13" s="284"/>
      <c r="S13" s="295" t="s">
        <v>84</v>
      </c>
      <c r="T13" s="56"/>
      <c r="U13" s="295" t="s">
        <v>84</v>
      </c>
      <c r="V13" s="284"/>
      <c r="W13" s="295" t="s">
        <v>84</v>
      </c>
      <c r="X13" s="56"/>
      <c r="Y13" s="43">
        <v>2</v>
      </c>
      <c r="Z13" s="261"/>
      <c r="AA13" s="261">
        <v>0.01</v>
      </c>
      <c r="AB13" s="56"/>
      <c r="AC13" s="108"/>
      <c r="AD13" s="56"/>
      <c r="AE13" s="120"/>
      <c r="AF13" s="56"/>
    </row>
    <row r="14" spans="1:32" ht="13.7" customHeight="1">
      <c r="A14" s="38"/>
      <c r="B14" s="38"/>
      <c r="C14" s="38" t="s">
        <v>65</v>
      </c>
      <c r="D14" s="38"/>
      <c r="E14" s="292">
        <v>44</v>
      </c>
      <c r="F14" s="284"/>
      <c r="G14" s="121">
        <v>0.14000000000000001</v>
      </c>
      <c r="H14" s="56"/>
      <c r="I14" s="292">
        <v>46</v>
      </c>
      <c r="J14" s="284"/>
      <c r="K14" s="121">
        <v>0.15</v>
      </c>
      <c r="L14" s="56"/>
      <c r="M14" s="292">
        <v>53</v>
      </c>
      <c r="N14" s="284"/>
      <c r="O14" s="121">
        <v>0.17</v>
      </c>
      <c r="P14" s="56"/>
      <c r="Q14" s="292">
        <v>51</v>
      </c>
      <c r="R14" s="284"/>
      <c r="S14" s="121">
        <v>0.17</v>
      </c>
      <c r="T14" s="56"/>
      <c r="U14" s="43">
        <v>51</v>
      </c>
      <c r="V14" s="58"/>
      <c r="W14" s="121">
        <v>0.17</v>
      </c>
      <c r="X14" s="56"/>
      <c r="Y14" s="43">
        <v>194</v>
      </c>
      <c r="Z14" s="261"/>
      <c r="AA14" s="261">
        <v>0.63</v>
      </c>
      <c r="AB14" s="56"/>
      <c r="AC14" s="108"/>
      <c r="AD14" s="58"/>
      <c r="AE14" s="121"/>
      <c r="AF14" s="56"/>
    </row>
    <row r="15" spans="1:32" ht="13.7" customHeight="1">
      <c r="A15" s="38"/>
      <c r="B15" s="38"/>
      <c r="C15" s="38" t="s">
        <v>66</v>
      </c>
      <c r="D15" s="38"/>
      <c r="E15" s="292">
        <v>11</v>
      </c>
      <c r="F15" s="132"/>
      <c r="G15" s="122">
        <v>0.04</v>
      </c>
      <c r="H15" s="56"/>
      <c r="I15" s="292">
        <v>9</v>
      </c>
      <c r="J15" s="132"/>
      <c r="K15" s="122">
        <v>0.03</v>
      </c>
      <c r="L15" s="56"/>
      <c r="M15" s="292">
        <v>12</v>
      </c>
      <c r="N15" s="132"/>
      <c r="O15" s="122">
        <v>0.04</v>
      </c>
      <c r="P15" s="56"/>
      <c r="Q15" s="292">
        <v>5</v>
      </c>
      <c r="R15" s="132"/>
      <c r="S15" s="122">
        <v>0.02</v>
      </c>
      <c r="T15" s="56"/>
      <c r="U15" s="43">
        <v>4</v>
      </c>
      <c r="V15" s="132"/>
      <c r="W15" s="122">
        <v>0.01</v>
      </c>
      <c r="X15" s="56"/>
      <c r="Y15" s="43">
        <v>37</v>
      </c>
      <c r="Z15" s="261"/>
      <c r="AA15" s="261">
        <v>0.12</v>
      </c>
      <c r="AB15" s="56"/>
      <c r="AC15" s="108"/>
      <c r="AD15" s="132"/>
      <c r="AE15" s="122"/>
      <c r="AF15" s="56"/>
    </row>
    <row r="16" spans="1:32" ht="13.7" customHeight="1">
      <c r="A16" s="38"/>
      <c r="B16" s="38"/>
      <c r="C16" s="38" t="s">
        <v>67</v>
      </c>
      <c r="D16" s="38"/>
      <c r="E16" s="292">
        <v>9</v>
      </c>
      <c r="F16" s="284"/>
      <c r="G16" s="121">
        <v>0.03</v>
      </c>
      <c r="H16" s="56"/>
      <c r="I16" s="292">
        <v>13</v>
      </c>
      <c r="J16" s="284"/>
      <c r="K16" s="121">
        <v>0.04</v>
      </c>
      <c r="L16" s="56"/>
      <c r="M16" s="292">
        <v>10</v>
      </c>
      <c r="N16" s="284"/>
      <c r="O16" s="121">
        <v>0.03</v>
      </c>
      <c r="P16" s="56"/>
      <c r="Q16" s="292">
        <v>9</v>
      </c>
      <c r="R16" s="284"/>
      <c r="S16" s="122">
        <v>0.03</v>
      </c>
      <c r="T16" s="56"/>
      <c r="U16" s="43">
        <v>7</v>
      </c>
      <c r="V16" s="58"/>
      <c r="W16" s="122">
        <v>0.02</v>
      </c>
      <c r="X16" s="56"/>
      <c r="Y16" s="43">
        <v>41</v>
      </c>
      <c r="Z16" s="261"/>
      <c r="AA16" s="261">
        <v>0.13</v>
      </c>
      <c r="AB16" s="56"/>
      <c r="AC16" s="108"/>
      <c r="AD16" s="58"/>
      <c r="AE16" s="121"/>
      <c r="AF16" s="56"/>
    </row>
    <row r="17" spans="1:35" s="104" customFormat="1" ht="13.7" customHeight="1">
      <c r="A17" s="38"/>
      <c r="B17" s="38"/>
      <c r="C17" s="38" t="s">
        <v>306</v>
      </c>
      <c r="D17" s="38"/>
      <c r="E17" s="295" t="s">
        <v>84</v>
      </c>
      <c r="F17" s="239"/>
      <c r="G17" s="122" t="s">
        <v>84</v>
      </c>
      <c r="H17" s="268"/>
      <c r="I17" s="295" t="s">
        <v>84</v>
      </c>
      <c r="J17" s="239"/>
      <c r="K17" s="122" t="s">
        <v>84</v>
      </c>
      <c r="L17" s="56"/>
      <c r="M17" s="295" t="s">
        <v>84</v>
      </c>
      <c r="N17" s="239"/>
      <c r="O17" s="122" t="s">
        <v>84</v>
      </c>
      <c r="P17" s="56"/>
      <c r="Q17" s="292">
        <v>-21</v>
      </c>
      <c r="R17" s="284"/>
      <c r="S17" s="261">
        <v>-7.0000000000000007E-2</v>
      </c>
      <c r="T17" s="56"/>
      <c r="U17" s="43">
        <v>3</v>
      </c>
      <c r="V17" s="58"/>
      <c r="W17" s="261">
        <v>0.01</v>
      </c>
      <c r="X17" s="56"/>
      <c r="Y17" s="108">
        <v>-21</v>
      </c>
      <c r="Z17" s="239"/>
      <c r="AA17" s="122">
        <v>-7.0000000000000007E-2</v>
      </c>
      <c r="AB17" s="56"/>
      <c r="AC17" s="108"/>
      <c r="AD17" s="58"/>
      <c r="AE17" s="121"/>
      <c r="AF17" s="56"/>
    </row>
    <row r="18" spans="1:35" s="104" customFormat="1" ht="13.7" customHeight="1">
      <c r="A18" s="38"/>
      <c r="B18" s="38"/>
      <c r="C18" s="38" t="s">
        <v>269</v>
      </c>
      <c r="D18" s="38"/>
      <c r="E18" s="292">
        <v>5</v>
      </c>
      <c r="F18" s="284"/>
      <c r="G18" s="121">
        <v>0.02</v>
      </c>
      <c r="H18" s="56"/>
      <c r="I18" s="292">
        <v>12</v>
      </c>
      <c r="J18" s="284"/>
      <c r="K18" s="121">
        <v>0.04</v>
      </c>
      <c r="L18" s="56"/>
      <c r="M18" s="122" t="s">
        <v>84</v>
      </c>
      <c r="N18" s="284"/>
      <c r="O18" s="122" t="s">
        <v>84</v>
      </c>
      <c r="P18" s="56"/>
      <c r="Q18" s="122" t="s">
        <v>84</v>
      </c>
      <c r="R18" s="284"/>
      <c r="S18" s="122" t="s">
        <v>84</v>
      </c>
      <c r="T18" s="56"/>
      <c r="U18" s="295" t="s">
        <v>84</v>
      </c>
      <c r="V18" s="284"/>
      <c r="W18" s="295" t="s">
        <v>84</v>
      </c>
      <c r="X18" s="56"/>
      <c r="Y18" s="260">
        <v>17</v>
      </c>
      <c r="Z18" s="260"/>
      <c r="AA18" s="260">
        <v>0.06</v>
      </c>
      <c r="AB18" s="56"/>
      <c r="AC18" s="108"/>
      <c r="AD18" s="58"/>
      <c r="AE18" s="121"/>
      <c r="AF18" s="56"/>
    </row>
    <row r="19" spans="1:35" s="104" customFormat="1" ht="13.7" customHeight="1">
      <c r="A19" s="38"/>
      <c r="B19" s="38"/>
      <c r="C19" s="38" t="s">
        <v>253</v>
      </c>
      <c r="D19" s="38"/>
      <c r="E19" s="292">
        <v>1</v>
      </c>
      <c r="F19" s="284"/>
      <c r="G19" s="122" t="s">
        <v>84</v>
      </c>
      <c r="H19" s="56"/>
      <c r="I19" s="292">
        <v>3</v>
      </c>
      <c r="J19" s="284"/>
      <c r="K19" s="121">
        <v>0.01</v>
      </c>
      <c r="L19" s="56"/>
      <c r="M19" s="122" t="s">
        <v>84</v>
      </c>
      <c r="N19" s="284"/>
      <c r="O19" s="122" t="s">
        <v>84</v>
      </c>
      <c r="P19" s="56"/>
      <c r="Q19" s="295">
        <v>1</v>
      </c>
      <c r="R19" s="284"/>
      <c r="S19" s="122" t="s">
        <v>84</v>
      </c>
      <c r="T19" s="56"/>
      <c r="U19" s="295" t="s">
        <v>84</v>
      </c>
      <c r="V19" s="284"/>
      <c r="W19" s="295" t="s">
        <v>84</v>
      </c>
      <c r="X19" s="56"/>
      <c r="Y19" s="43">
        <v>5</v>
      </c>
      <c r="Z19" s="261"/>
      <c r="AA19" s="261">
        <v>0.02</v>
      </c>
      <c r="AB19" s="56"/>
      <c r="AC19" s="108"/>
      <c r="AD19" s="58"/>
      <c r="AE19" s="121"/>
      <c r="AF19" s="56"/>
    </row>
    <row r="20" spans="1:35" s="104" customFormat="1" ht="13.7" customHeight="1">
      <c r="A20" s="38"/>
      <c r="B20" s="38"/>
      <c r="C20" s="38" t="s">
        <v>256</v>
      </c>
      <c r="D20" s="38"/>
      <c r="E20" s="295" t="s">
        <v>84</v>
      </c>
      <c r="F20" s="239"/>
      <c r="G20" s="122" t="s">
        <v>84</v>
      </c>
      <c r="H20" s="56"/>
      <c r="I20" s="295" t="s">
        <v>84</v>
      </c>
      <c r="J20" s="239"/>
      <c r="K20" s="122" t="s">
        <v>84</v>
      </c>
      <c r="L20" s="56"/>
      <c r="M20" s="122" t="s">
        <v>84</v>
      </c>
      <c r="N20" s="239"/>
      <c r="O20" s="122" t="s">
        <v>84</v>
      </c>
      <c r="P20" s="56"/>
      <c r="Q20" s="295">
        <v>1</v>
      </c>
      <c r="R20" s="239"/>
      <c r="S20" s="122" t="s">
        <v>84</v>
      </c>
      <c r="T20" s="56"/>
      <c r="U20" s="295" t="s">
        <v>84</v>
      </c>
      <c r="V20" s="284"/>
      <c r="W20" s="295" t="s">
        <v>84</v>
      </c>
      <c r="X20" s="56"/>
      <c r="Y20" s="43">
        <v>1</v>
      </c>
      <c r="Z20" s="261"/>
      <c r="AA20" s="261" t="s">
        <v>84</v>
      </c>
      <c r="AB20" s="56"/>
      <c r="AC20" s="108"/>
      <c r="AD20" s="58"/>
      <c r="AE20" s="122"/>
      <c r="AF20" s="56"/>
    </row>
    <row r="21" spans="1:35" s="104" customFormat="1" ht="13.7" customHeight="1">
      <c r="A21" s="38"/>
      <c r="B21" s="38"/>
      <c r="C21" s="38" t="s">
        <v>348</v>
      </c>
      <c r="D21" s="38"/>
      <c r="E21" s="295" t="s">
        <v>84</v>
      </c>
      <c r="F21" s="239"/>
      <c r="G21" s="122" t="s">
        <v>84</v>
      </c>
      <c r="H21" s="56"/>
      <c r="I21" s="295">
        <v>-11</v>
      </c>
      <c r="J21" s="239"/>
      <c r="K21" s="122">
        <v>-0.04</v>
      </c>
      <c r="L21" s="56"/>
      <c r="M21" s="295">
        <v>-8</v>
      </c>
      <c r="N21" s="239"/>
      <c r="O21" s="122">
        <v>-0.03</v>
      </c>
      <c r="P21" s="56"/>
      <c r="Q21" s="295">
        <v>-73</v>
      </c>
      <c r="R21" s="239"/>
      <c r="S21" s="122">
        <v>-0.24</v>
      </c>
      <c r="T21" s="56"/>
      <c r="U21" s="108">
        <v>45</v>
      </c>
      <c r="V21" s="239"/>
      <c r="W21" s="122">
        <v>0.15</v>
      </c>
      <c r="X21" s="56"/>
      <c r="Y21" s="43">
        <v>-92</v>
      </c>
      <c r="Z21" s="261"/>
      <c r="AA21" s="261">
        <v>-0.3</v>
      </c>
      <c r="AB21" s="56"/>
      <c r="AC21" s="108"/>
      <c r="AD21" s="58"/>
      <c r="AE21" s="121"/>
      <c r="AF21" s="56"/>
    </row>
    <row r="22" spans="1:35" s="104" customFormat="1" ht="13.7" customHeight="1">
      <c r="A22" s="38"/>
      <c r="B22" s="38"/>
      <c r="C22" s="38" t="s">
        <v>68</v>
      </c>
      <c r="D22" s="38"/>
      <c r="E22" s="295">
        <v>3</v>
      </c>
      <c r="F22" s="284"/>
      <c r="G22" s="122">
        <v>0.01</v>
      </c>
      <c r="H22" s="56"/>
      <c r="I22" s="295">
        <f>-8+11</f>
        <v>3</v>
      </c>
      <c r="J22" s="284"/>
      <c r="K22" s="122">
        <v>0.01</v>
      </c>
      <c r="L22" s="56"/>
      <c r="M22" s="295">
        <f>-7+8</f>
        <v>1</v>
      </c>
      <c r="N22" s="284"/>
      <c r="O22" s="122" t="s">
        <v>84</v>
      </c>
      <c r="P22" s="56"/>
      <c r="Q22" s="295">
        <v>2</v>
      </c>
      <c r="R22" s="284"/>
      <c r="S22" s="122">
        <v>0.01</v>
      </c>
      <c r="T22" s="56"/>
      <c r="U22" s="295" t="s">
        <v>84</v>
      </c>
      <c r="V22" s="284"/>
      <c r="W22" s="295" t="s">
        <v>84</v>
      </c>
      <c r="X22" s="56"/>
      <c r="Y22" s="108">
        <v>9</v>
      </c>
      <c r="Z22" s="58"/>
      <c r="AA22" s="122">
        <v>0.02</v>
      </c>
      <c r="AB22" s="56"/>
      <c r="AC22" s="108"/>
      <c r="AD22" s="58"/>
      <c r="AE22" s="122"/>
      <c r="AF22" s="56"/>
    </row>
    <row r="23" spans="1:35" ht="13.7" customHeight="1">
      <c r="A23" s="38"/>
      <c r="B23" s="38"/>
      <c r="C23" s="38" t="s">
        <v>69</v>
      </c>
      <c r="D23" s="104"/>
      <c r="E23" s="292">
        <v>-33</v>
      </c>
      <c r="F23" s="284"/>
      <c r="G23" s="121">
        <v>-0.11</v>
      </c>
      <c r="H23" s="56"/>
      <c r="I23" s="292">
        <v>6</v>
      </c>
      <c r="J23" s="284"/>
      <c r="K23" s="121">
        <v>0.02</v>
      </c>
      <c r="L23" s="56"/>
      <c r="M23" s="292">
        <v>5</v>
      </c>
      <c r="N23" s="284"/>
      <c r="O23" s="121">
        <v>0.03</v>
      </c>
      <c r="P23" s="56"/>
      <c r="Q23" s="292">
        <v>-49</v>
      </c>
      <c r="R23" s="284"/>
      <c r="S23" s="121">
        <v>-0.16</v>
      </c>
      <c r="T23" s="56"/>
      <c r="U23" s="43">
        <v>-25</v>
      </c>
      <c r="V23" s="58"/>
      <c r="W23" s="121">
        <v>-0.08</v>
      </c>
      <c r="X23" s="165"/>
      <c r="Y23" s="108">
        <v>-71</v>
      </c>
      <c r="Z23" s="58"/>
      <c r="AA23" s="121">
        <v>-0.22</v>
      </c>
      <c r="AB23" s="165"/>
      <c r="AC23" s="108"/>
      <c r="AD23" s="58"/>
      <c r="AE23" s="121"/>
      <c r="AF23" s="165"/>
    </row>
    <row r="24" spans="1:35" ht="13.7" customHeight="1" thickBot="1">
      <c r="A24" s="104" t="s">
        <v>169</v>
      </c>
      <c r="B24" s="104"/>
      <c r="C24" s="104"/>
      <c r="E24" s="10">
        <f>SUM(E11:E23)</f>
        <v>328</v>
      </c>
      <c r="F24" s="110"/>
      <c r="G24" s="13">
        <f>SUM(G11:G23)</f>
        <v>1.06</v>
      </c>
      <c r="H24" s="165"/>
      <c r="I24" s="10">
        <f>SUM(I11:I23)</f>
        <v>299</v>
      </c>
      <c r="J24" s="110"/>
      <c r="K24" s="13">
        <f>SUM(K11:K23)</f>
        <v>0.97000000000000008</v>
      </c>
      <c r="L24" s="165"/>
      <c r="M24" s="10">
        <f>SUM(M11:M23)</f>
        <v>337</v>
      </c>
      <c r="N24" s="110"/>
      <c r="O24" s="13">
        <f>SUM(O11:O23)</f>
        <v>1.1000000000000001</v>
      </c>
      <c r="P24" s="165"/>
      <c r="Q24" s="10">
        <f>SUM(Q11:Q23)</f>
        <v>368</v>
      </c>
      <c r="R24" s="110"/>
      <c r="S24" s="13">
        <f>SUM(S11:S23)</f>
        <v>1.21</v>
      </c>
      <c r="T24" s="165"/>
      <c r="U24" s="10">
        <f>SUM(U11:U23)</f>
        <v>368</v>
      </c>
      <c r="V24" s="110"/>
      <c r="W24" s="13">
        <f>SUM(W11:W23)</f>
        <v>1.21</v>
      </c>
      <c r="Y24" s="44">
        <f>SUM(Y11:Y23)</f>
        <v>1332</v>
      </c>
      <c r="Z24" s="46"/>
      <c r="AA24" s="222">
        <f>SUM(AA11:AA23)</f>
        <v>4.339999999999999</v>
      </c>
      <c r="AC24" s="44">
        <f>SUM(AC11:AC23)</f>
        <v>0</v>
      </c>
      <c r="AD24" s="46"/>
      <c r="AE24" s="222">
        <f>SUM(AE11:AE23)</f>
        <v>0</v>
      </c>
    </row>
    <row r="25" spans="1:35" ht="13.7" customHeight="1" thickTop="1">
      <c r="F25" s="107"/>
    </row>
    <row r="26" spans="1:35" ht="48" customHeight="1">
      <c r="A26" s="344" t="s">
        <v>347</v>
      </c>
      <c r="B26" s="344"/>
      <c r="C26" s="344"/>
      <c r="D26" s="344"/>
      <c r="E26" s="344"/>
      <c r="F26" s="344"/>
      <c r="G26" s="344"/>
      <c r="H26" s="344"/>
      <c r="I26" s="344"/>
      <c r="J26" s="344"/>
      <c r="K26" s="344"/>
      <c r="L26" s="344"/>
      <c r="M26" s="344"/>
      <c r="N26" s="344"/>
      <c r="O26" s="344"/>
      <c r="P26" s="344"/>
      <c r="Q26" s="344"/>
      <c r="R26" s="344"/>
      <c r="S26" s="344"/>
      <c r="T26" s="344"/>
      <c r="U26" s="344"/>
      <c r="V26" s="344"/>
      <c r="W26" s="344"/>
      <c r="X26" s="344"/>
      <c r="Y26" s="344"/>
      <c r="Z26" s="344"/>
      <c r="AA26" s="344"/>
      <c r="AB26" s="344"/>
      <c r="AC26" s="344"/>
      <c r="AD26" s="344"/>
      <c r="AE26" s="344"/>
    </row>
    <row r="27" spans="1:35" s="104" customFormat="1" ht="12.75" customHeight="1">
      <c r="A27" s="169"/>
      <c r="B27" s="169"/>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row>
    <row r="28" spans="1:35" s="104" customFormat="1" ht="48" customHeight="1">
      <c r="A28" s="344" t="s">
        <v>355</v>
      </c>
      <c r="B28" s="344"/>
      <c r="C28" s="344"/>
      <c r="D28" s="344"/>
      <c r="E28" s="344"/>
      <c r="F28" s="344"/>
      <c r="G28" s="344"/>
      <c r="H28" s="344"/>
      <c r="I28" s="344"/>
      <c r="J28" s="344"/>
      <c r="K28" s="344"/>
      <c r="L28" s="344"/>
      <c r="M28" s="344"/>
      <c r="N28" s="344"/>
      <c r="O28" s="344"/>
      <c r="P28" s="344"/>
      <c r="Q28" s="344"/>
      <c r="R28" s="344"/>
      <c r="S28" s="344"/>
      <c r="T28" s="344"/>
      <c r="U28" s="344"/>
      <c r="V28" s="344"/>
      <c r="W28" s="344"/>
      <c r="X28" s="344"/>
      <c r="Y28" s="344"/>
      <c r="Z28" s="344"/>
      <c r="AA28" s="344"/>
      <c r="AB28" s="344"/>
      <c r="AC28" s="344"/>
      <c r="AD28" s="344"/>
      <c r="AE28" s="344"/>
    </row>
    <row r="29" spans="1:35" s="104" customFormat="1" ht="20.25" customHeight="1">
      <c r="A29" s="354" t="s">
        <v>211</v>
      </c>
      <c r="B29" s="354"/>
      <c r="C29" s="354"/>
      <c r="D29" s="354"/>
      <c r="E29" s="354"/>
      <c r="F29" s="354"/>
      <c r="G29" s="354"/>
      <c r="H29" s="354"/>
      <c r="I29" s="354"/>
      <c r="J29" s="354"/>
      <c r="K29" s="354"/>
      <c r="L29" s="354"/>
      <c r="M29" s="354"/>
      <c r="N29" s="354"/>
      <c r="O29" s="354"/>
      <c r="P29" s="354"/>
      <c r="Q29" s="354"/>
      <c r="R29" s="354"/>
      <c r="S29" s="354"/>
      <c r="T29" s="354"/>
      <c r="U29" s="354"/>
      <c r="V29" s="354"/>
      <c r="W29" s="354"/>
      <c r="X29" s="354"/>
      <c r="Y29" s="354"/>
      <c r="Z29" s="354"/>
      <c r="AA29" s="354"/>
      <c r="AB29" s="354"/>
      <c r="AC29" s="354"/>
      <c r="AD29" s="354"/>
      <c r="AE29" s="354"/>
      <c r="AF29" s="182"/>
      <c r="AG29" s="182"/>
      <c r="AH29" s="182"/>
      <c r="AI29" s="182"/>
    </row>
    <row r="30" spans="1:35" s="41" customFormat="1" ht="45" customHeight="1">
      <c r="A30" s="354" t="s">
        <v>285</v>
      </c>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row>
    <row r="31" spans="1:35" s="41" customFormat="1" ht="44.25" customHeight="1">
      <c r="A31" s="354" t="s">
        <v>304</v>
      </c>
      <c r="B31" s="354"/>
      <c r="C31" s="354"/>
      <c r="D31" s="354"/>
      <c r="E31" s="354"/>
      <c r="F31" s="354"/>
      <c r="G31" s="354"/>
      <c r="H31" s="354"/>
      <c r="I31" s="354"/>
      <c r="J31" s="354"/>
      <c r="K31" s="354"/>
      <c r="L31" s="354"/>
      <c r="M31" s="354"/>
      <c r="N31" s="354"/>
      <c r="O31" s="354"/>
      <c r="P31" s="354"/>
      <c r="Q31" s="354"/>
      <c r="R31" s="354"/>
      <c r="S31" s="354"/>
      <c r="T31" s="354"/>
      <c r="U31" s="354"/>
      <c r="V31" s="354"/>
      <c r="W31" s="354"/>
      <c r="X31" s="354"/>
      <c r="Y31" s="354"/>
      <c r="Z31" s="354"/>
      <c r="AA31" s="354"/>
      <c r="AB31" s="354"/>
      <c r="AC31" s="354"/>
      <c r="AD31" s="354"/>
      <c r="AE31" s="354"/>
    </row>
    <row r="32" spans="1:35" s="41" customFormat="1" ht="21" customHeight="1">
      <c r="A32" s="269" t="s">
        <v>315</v>
      </c>
      <c r="B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266"/>
      <c r="AB32" s="266"/>
      <c r="AC32" s="266"/>
      <c r="AD32" s="266"/>
      <c r="AE32" s="266"/>
    </row>
    <row r="33" spans="1:35" s="41" customFormat="1" ht="30" customHeight="1">
      <c r="A33" s="356" t="s">
        <v>283</v>
      </c>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c r="AA33" s="356"/>
      <c r="AB33" s="356"/>
      <c r="AC33" s="356"/>
      <c r="AD33" s="356"/>
      <c r="AE33" s="356"/>
    </row>
    <row r="34" spans="1:35" s="104" customFormat="1" ht="20.25" customHeight="1">
      <c r="A34" s="354" t="s">
        <v>251</v>
      </c>
      <c r="B34" s="354"/>
      <c r="C34" s="354"/>
      <c r="D34" s="354"/>
      <c r="E34" s="354"/>
      <c r="F34" s="354"/>
      <c r="G34" s="354"/>
      <c r="H34" s="354"/>
      <c r="I34" s="354"/>
      <c r="J34" s="354"/>
      <c r="K34" s="354"/>
      <c r="L34" s="354"/>
      <c r="M34" s="354"/>
      <c r="N34" s="354"/>
      <c r="O34" s="354"/>
      <c r="P34" s="354"/>
      <c r="Q34" s="354"/>
      <c r="R34" s="354"/>
      <c r="S34" s="354"/>
      <c r="T34" s="354"/>
      <c r="U34" s="354"/>
      <c r="V34" s="354"/>
      <c r="W34" s="354"/>
      <c r="X34" s="354"/>
      <c r="Y34" s="354"/>
      <c r="Z34" s="354"/>
      <c r="AA34" s="354"/>
      <c r="AB34" s="354"/>
      <c r="AC34" s="354"/>
      <c r="AD34" s="354"/>
      <c r="AE34" s="354"/>
      <c r="AF34" s="182"/>
      <c r="AG34" s="182"/>
      <c r="AH34" s="182"/>
      <c r="AI34" s="182"/>
    </row>
    <row r="35" spans="1:35" s="41" customFormat="1" ht="21" hidden="1" customHeight="1">
      <c r="A35" s="354" t="s">
        <v>238</v>
      </c>
      <c r="B35" s="354"/>
      <c r="C35" s="354"/>
      <c r="D35" s="354"/>
      <c r="E35" s="354"/>
      <c r="F35" s="354"/>
      <c r="G35" s="354"/>
      <c r="H35" s="354"/>
      <c r="I35" s="354"/>
      <c r="J35" s="354"/>
      <c r="K35" s="354"/>
      <c r="L35" s="354"/>
      <c r="M35" s="354"/>
      <c r="N35" s="354"/>
      <c r="O35" s="354"/>
      <c r="P35" s="354"/>
      <c r="Q35" s="354"/>
      <c r="R35" s="354"/>
      <c r="S35" s="354"/>
      <c r="T35" s="354"/>
      <c r="U35" s="354"/>
      <c r="V35" s="354"/>
      <c r="W35" s="354"/>
      <c r="X35" s="354"/>
      <c r="Y35" s="354"/>
      <c r="Z35" s="354"/>
      <c r="AA35" s="354"/>
      <c r="AB35" s="354"/>
      <c r="AC35" s="354"/>
      <c r="AD35" s="354"/>
      <c r="AE35" s="354"/>
      <c r="AF35" s="354"/>
      <c r="AG35" s="354"/>
      <c r="AH35" s="354"/>
      <c r="AI35" s="354"/>
    </row>
    <row r="36" spans="1:35" s="104" customFormat="1" ht="20.25" customHeight="1">
      <c r="A36" s="354" t="s">
        <v>258</v>
      </c>
      <c r="B36" s="354"/>
      <c r="C36" s="354"/>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182"/>
      <c r="AG36" s="182"/>
      <c r="AH36" s="182"/>
      <c r="AI36" s="182"/>
    </row>
    <row r="37" spans="1:35" s="41" customFormat="1" ht="20.25" hidden="1" customHeight="1">
      <c r="A37" s="354" t="s">
        <v>181</v>
      </c>
      <c r="B37" s="354"/>
      <c r="C37" s="354"/>
      <c r="D37" s="354"/>
      <c r="E37" s="354"/>
      <c r="F37" s="354"/>
      <c r="G37" s="354"/>
      <c r="H37" s="354"/>
      <c r="I37" s="354"/>
      <c r="J37" s="354"/>
      <c r="K37" s="354"/>
      <c r="L37" s="354"/>
      <c r="M37" s="354"/>
      <c r="N37" s="354"/>
      <c r="O37" s="354"/>
      <c r="P37" s="354"/>
      <c r="Q37" s="354"/>
      <c r="R37" s="354"/>
      <c r="S37" s="354"/>
      <c r="T37" s="354"/>
      <c r="U37" s="354"/>
      <c r="V37" s="354"/>
      <c r="W37" s="354"/>
      <c r="X37" s="354"/>
      <c r="Y37" s="354"/>
      <c r="Z37" s="354"/>
      <c r="AA37" s="354"/>
      <c r="AB37" s="354"/>
      <c r="AC37" s="354"/>
      <c r="AD37" s="354"/>
      <c r="AE37" s="354"/>
    </row>
    <row r="38" spans="1:35" s="41" customFormat="1" ht="21" hidden="1" customHeight="1">
      <c r="A38" s="354" t="s">
        <v>254</v>
      </c>
      <c r="B38" s="354"/>
      <c r="C38" s="354"/>
      <c r="D38" s="354"/>
      <c r="E38" s="354"/>
      <c r="F38" s="354"/>
      <c r="G38" s="354"/>
      <c r="H38" s="354"/>
      <c r="I38" s="354"/>
      <c r="J38" s="354"/>
      <c r="K38" s="354"/>
      <c r="L38" s="354"/>
      <c r="M38" s="354"/>
      <c r="N38" s="354"/>
      <c r="O38" s="354"/>
      <c r="P38" s="354"/>
      <c r="Q38" s="354"/>
      <c r="R38" s="354"/>
      <c r="S38" s="354"/>
      <c r="T38" s="354"/>
      <c r="U38" s="354"/>
      <c r="V38" s="354"/>
      <c r="W38" s="354"/>
      <c r="X38" s="354"/>
      <c r="Y38" s="354"/>
      <c r="Z38" s="354"/>
      <c r="AA38" s="354"/>
      <c r="AB38" s="354"/>
      <c r="AC38" s="354"/>
      <c r="AD38" s="354"/>
      <c r="AE38" s="354"/>
    </row>
    <row r="39" spans="1:35" s="41" customFormat="1" ht="21" customHeight="1">
      <c r="A39" s="270" t="s">
        <v>349</v>
      </c>
      <c r="B39" s="266"/>
      <c r="C39" s="266"/>
      <c r="D39" s="266"/>
      <c r="E39" s="266"/>
      <c r="F39" s="266"/>
      <c r="G39" s="266"/>
      <c r="H39" s="266"/>
      <c r="I39" s="266"/>
      <c r="J39" s="266"/>
      <c r="K39" s="266"/>
      <c r="L39" s="266"/>
      <c r="M39" s="266"/>
      <c r="N39" s="266"/>
      <c r="O39" s="266"/>
      <c r="P39" s="266"/>
      <c r="Q39" s="266"/>
      <c r="R39" s="266"/>
      <c r="S39" s="266"/>
      <c r="T39" s="266"/>
      <c r="U39" s="266"/>
      <c r="V39" s="266"/>
      <c r="W39" s="266"/>
      <c r="X39" s="266"/>
      <c r="Y39" s="266"/>
      <c r="Z39" s="266"/>
      <c r="AA39" s="266"/>
      <c r="AB39" s="266"/>
      <c r="AC39" s="266"/>
      <c r="AD39" s="266"/>
      <c r="AE39" s="266"/>
    </row>
    <row r="40" spans="1:35" s="41" customFormat="1" ht="21.75" customHeight="1">
      <c r="A40" s="354" t="s">
        <v>307</v>
      </c>
      <c r="B40" s="354"/>
      <c r="C40" s="354"/>
      <c r="D40" s="354"/>
      <c r="E40" s="354"/>
      <c r="F40" s="354"/>
      <c r="G40" s="354"/>
      <c r="H40" s="354"/>
      <c r="I40" s="354"/>
      <c r="J40" s="354"/>
      <c r="K40" s="354"/>
      <c r="L40" s="354"/>
      <c r="M40" s="354"/>
      <c r="N40" s="354"/>
      <c r="O40" s="354"/>
      <c r="P40" s="354"/>
      <c r="Q40" s="354"/>
      <c r="R40" s="354"/>
      <c r="S40" s="354"/>
      <c r="T40" s="354"/>
      <c r="U40" s="354"/>
      <c r="V40" s="354"/>
      <c r="W40" s="354"/>
      <c r="X40" s="354"/>
      <c r="Y40" s="354"/>
      <c r="Z40" s="354"/>
      <c r="AA40" s="354"/>
      <c r="AB40" s="354"/>
      <c r="AC40" s="354"/>
      <c r="AD40" s="354"/>
      <c r="AE40" s="354"/>
    </row>
    <row r="41" spans="1:35" s="41" customFormat="1" ht="21" hidden="1" customHeight="1">
      <c r="A41" s="359" t="s">
        <v>196</v>
      </c>
      <c r="B41" s="359"/>
      <c r="C41" s="359"/>
      <c r="D41" s="359"/>
      <c r="E41" s="359"/>
      <c r="F41" s="359"/>
      <c r="G41" s="359"/>
      <c r="H41" s="359"/>
      <c r="I41" s="359"/>
      <c r="J41" s="359"/>
      <c r="K41" s="359"/>
      <c r="L41" s="359"/>
      <c r="M41" s="359"/>
      <c r="N41" s="359"/>
      <c r="O41" s="359"/>
      <c r="P41" s="359"/>
      <c r="Q41" s="359"/>
      <c r="R41" s="359"/>
      <c r="S41" s="359"/>
      <c r="T41" s="359"/>
      <c r="U41" s="359"/>
      <c r="V41" s="359"/>
      <c r="W41" s="359"/>
      <c r="X41" s="359"/>
      <c r="Y41" s="359"/>
      <c r="Z41" s="359"/>
      <c r="AA41" s="359"/>
      <c r="AB41" s="168"/>
      <c r="AC41" s="168"/>
      <c r="AD41" s="168"/>
      <c r="AE41" s="168"/>
    </row>
    <row r="42" spans="1:35" ht="9.75" customHeight="1">
      <c r="A42" s="357"/>
      <c r="B42" s="358"/>
      <c r="C42" s="358"/>
      <c r="D42" s="358"/>
      <c r="E42" s="358"/>
      <c r="F42" s="358"/>
      <c r="G42" s="358"/>
      <c r="H42" s="358"/>
      <c r="I42" s="358"/>
      <c r="J42" s="358"/>
      <c r="K42" s="358"/>
      <c r="L42" s="358"/>
      <c r="M42" s="358"/>
      <c r="N42" s="358"/>
      <c r="O42" s="358"/>
      <c r="P42" s="358"/>
    </row>
    <row r="43" spans="1:35" ht="44.25" customHeight="1">
      <c r="A43" s="318" t="s">
        <v>71</v>
      </c>
      <c r="B43" s="318"/>
      <c r="C43" s="318"/>
      <c r="D43" s="318"/>
      <c r="E43" s="318"/>
      <c r="F43" s="318"/>
      <c r="G43" s="318"/>
      <c r="H43" s="318"/>
      <c r="I43" s="318"/>
      <c r="J43" s="318"/>
      <c r="K43" s="318"/>
      <c r="L43" s="318"/>
      <c r="M43" s="318"/>
      <c r="N43" s="318"/>
      <c r="O43" s="318"/>
      <c r="P43" s="318"/>
      <c r="Q43" s="318"/>
      <c r="R43" s="318"/>
      <c r="S43" s="318"/>
      <c r="T43" s="318"/>
      <c r="U43" s="318"/>
      <c r="V43" s="318"/>
      <c r="W43" s="318"/>
      <c r="X43" s="318"/>
      <c r="Y43" s="318"/>
      <c r="Z43" s="318"/>
      <c r="AA43" s="318"/>
      <c r="AB43" s="318"/>
      <c r="AC43" s="318"/>
      <c r="AD43" s="318"/>
      <c r="AE43" s="318"/>
    </row>
    <row r="44" spans="1:35" ht="9.75" customHeight="1">
      <c r="H44" s="104"/>
    </row>
    <row r="45" spans="1:35" ht="56.25" customHeight="1">
      <c r="A45" s="318" t="s">
        <v>145</v>
      </c>
      <c r="B45" s="318"/>
      <c r="C45" s="318"/>
      <c r="D45" s="318"/>
      <c r="E45" s="318"/>
      <c r="F45" s="318"/>
      <c r="G45" s="318"/>
      <c r="H45" s="318"/>
      <c r="I45" s="318"/>
      <c r="J45" s="318"/>
      <c r="K45" s="318"/>
      <c r="L45" s="318"/>
      <c r="M45" s="318"/>
      <c r="N45" s="318"/>
      <c r="O45" s="318"/>
      <c r="P45" s="318"/>
      <c r="Q45" s="318"/>
      <c r="R45" s="318"/>
      <c r="S45" s="318"/>
      <c r="T45" s="318"/>
      <c r="U45" s="318"/>
      <c r="V45" s="318"/>
      <c r="W45" s="318"/>
      <c r="X45" s="318"/>
      <c r="Y45" s="318"/>
      <c r="Z45" s="318"/>
      <c r="AA45" s="318"/>
      <c r="AB45" s="318"/>
      <c r="AC45" s="318"/>
      <c r="AD45" s="318"/>
      <c r="AE45" s="318"/>
    </row>
    <row r="46" spans="1:35" ht="9.75" customHeight="1">
      <c r="H46" s="104"/>
    </row>
    <row r="47" spans="1:35" ht="32.25" customHeight="1">
      <c r="A47" s="318" t="s">
        <v>72</v>
      </c>
      <c r="B47" s="318"/>
      <c r="C47" s="318"/>
      <c r="D47" s="318"/>
      <c r="E47" s="318"/>
      <c r="F47" s="318"/>
      <c r="G47" s="318"/>
      <c r="H47" s="318"/>
      <c r="I47" s="318"/>
      <c r="J47" s="318"/>
      <c r="K47" s="318"/>
      <c r="L47" s="318"/>
      <c r="M47" s="318"/>
      <c r="N47" s="318"/>
      <c r="O47" s="318"/>
      <c r="P47" s="318"/>
      <c r="Q47" s="318"/>
      <c r="R47" s="318"/>
      <c r="S47" s="318"/>
      <c r="T47" s="318"/>
      <c r="U47" s="318"/>
      <c r="V47" s="318"/>
      <c r="W47" s="318"/>
      <c r="X47" s="318"/>
      <c r="Y47" s="318"/>
      <c r="Z47" s="318"/>
      <c r="AA47" s="318"/>
      <c r="AB47" s="318"/>
      <c r="AC47" s="318"/>
      <c r="AD47" s="318"/>
      <c r="AE47" s="318"/>
    </row>
    <row r="48" spans="1:35" ht="9.75" customHeight="1">
      <c r="H48" s="104"/>
    </row>
    <row r="49" spans="1:31" ht="13.7" customHeight="1">
      <c r="A49" s="355" t="s">
        <v>70</v>
      </c>
      <c r="B49" s="355"/>
      <c r="C49" s="355"/>
      <c r="D49" s="355"/>
      <c r="E49" s="355"/>
      <c r="F49" s="355"/>
      <c r="G49" s="355"/>
      <c r="H49" s="355"/>
      <c r="I49" s="355"/>
      <c r="J49" s="355"/>
      <c r="K49" s="355"/>
      <c r="L49" s="355"/>
      <c r="M49" s="355"/>
      <c r="N49" s="355"/>
      <c r="O49" s="355"/>
      <c r="P49" s="355"/>
      <c r="Q49" s="355"/>
      <c r="R49" s="355"/>
      <c r="S49" s="355"/>
      <c r="T49" s="355"/>
      <c r="U49" s="355"/>
      <c r="V49" s="355"/>
      <c r="W49" s="355"/>
      <c r="X49" s="355"/>
      <c r="Y49" s="355"/>
      <c r="Z49" s="355"/>
      <c r="AA49" s="355"/>
      <c r="AB49" s="355"/>
      <c r="AC49" s="355"/>
      <c r="AD49" s="355"/>
      <c r="AE49" s="355"/>
    </row>
    <row r="51" spans="1:31" ht="13.7" customHeight="1">
      <c r="H51" s="104"/>
    </row>
    <row r="52" spans="1:31" ht="13.7" customHeight="1">
      <c r="A52" s="311" t="str">
        <f>CONCATENATE(Index!$C$5,Index!$D$5,Index!C21)</f>
        <v>Page 10</v>
      </c>
      <c r="B52" s="311"/>
      <c r="C52" s="311"/>
      <c r="D52" s="311"/>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row>
    <row r="53" spans="1:31" ht="13.7" customHeight="1">
      <c r="H53" s="104"/>
    </row>
    <row r="55" spans="1:31" ht="13.7" customHeight="1">
      <c r="H55" s="104"/>
    </row>
    <row r="58" spans="1:31" ht="13.7" customHeight="1">
      <c r="H58" s="104"/>
    </row>
  </sheetData>
  <sheetProtection algorithmName="SHA-512" hashValue="+C08Oy0O/B9xLTwnn5AzQZVQJ1aBylcgw8UVQvsTr4xqomUKGoEcLlaMw3Euu51RIfGDVxXShP6GyqEQWfknxg==" saltValue="3+Qlsp7/YMzLjPzAQrDaDQ==" spinCount="100000" sheet="1" objects="1" scenarios="1"/>
  <mergeCells count="34">
    <mergeCell ref="A52:AE52"/>
    <mergeCell ref="A42:P42"/>
    <mergeCell ref="A43:AE43"/>
    <mergeCell ref="A41:AA41"/>
    <mergeCell ref="A37:AE37"/>
    <mergeCell ref="A38:AE38"/>
    <mergeCell ref="A40:AE40"/>
    <mergeCell ref="A28:AE28"/>
    <mergeCell ref="AF35:AI35"/>
    <mergeCell ref="A45:AE45"/>
    <mergeCell ref="A47:AE47"/>
    <mergeCell ref="A49:AE49"/>
    <mergeCell ref="A35:AE35"/>
    <mergeCell ref="A34:AE34"/>
    <mergeCell ref="A36:AE36"/>
    <mergeCell ref="A29:AE29"/>
    <mergeCell ref="A31:AE31"/>
    <mergeCell ref="A33:AE33"/>
    <mergeCell ref="A30:AE30"/>
    <mergeCell ref="AC7:AE7"/>
    <mergeCell ref="A26:AE26"/>
    <mergeCell ref="Y8:AA8"/>
    <mergeCell ref="Y7:AA7"/>
    <mergeCell ref="I8:K8"/>
    <mergeCell ref="E8:G8"/>
    <mergeCell ref="AC8:AE8"/>
    <mergeCell ref="U8:W8"/>
    <mergeCell ref="Q8:S8"/>
    <mergeCell ref="M8:O8"/>
    <mergeCell ref="A1:AE1"/>
    <mergeCell ref="A2:AE2"/>
    <mergeCell ref="A3:AE3"/>
    <mergeCell ref="A4:AE4"/>
    <mergeCell ref="A5:AE5"/>
  </mergeCells>
  <pageMargins left="0.7" right="0.7" top="0.5" bottom="0.5" header="0.3" footer="0.3"/>
  <pageSetup scale="4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pageSetUpPr fitToPage="1"/>
  </sheetPr>
  <dimension ref="A1:I50"/>
  <sheetViews>
    <sheetView zoomScale="80" zoomScaleNormal="80" workbookViewId="0">
      <selection sqref="A1:I1"/>
    </sheetView>
  </sheetViews>
  <sheetFormatPr defaultRowHeight="14.25"/>
  <cols>
    <col min="1" max="1" width="48.42578125" style="15" customWidth="1"/>
    <col min="2" max="3" width="11.140625" style="15" customWidth="1"/>
    <col min="4" max="4" width="15.42578125" style="15" customWidth="1"/>
    <col min="5" max="5" width="3.7109375" style="15" customWidth="1"/>
    <col min="6" max="7" width="16.42578125" style="15" customWidth="1"/>
    <col min="8" max="8" width="3.7109375" style="15" customWidth="1"/>
    <col min="9" max="9" width="16.5703125" style="15" customWidth="1"/>
    <col min="10" max="16384" width="9.140625" style="15"/>
  </cols>
  <sheetData>
    <row r="1" spans="1:9" ht="15.75" customHeight="1">
      <c r="A1" s="316" t="s">
        <v>0</v>
      </c>
      <c r="B1" s="316"/>
      <c r="C1" s="316"/>
      <c r="D1" s="316"/>
      <c r="E1" s="316"/>
      <c r="F1" s="316"/>
      <c r="G1" s="316"/>
      <c r="H1" s="316"/>
      <c r="I1" s="316"/>
    </row>
    <row r="2" spans="1:9" ht="15.75" customHeight="1">
      <c r="A2" s="316" t="s">
        <v>264</v>
      </c>
      <c r="B2" s="316"/>
      <c r="C2" s="316"/>
      <c r="D2" s="316"/>
      <c r="E2" s="316"/>
      <c r="F2" s="316"/>
      <c r="G2" s="316"/>
      <c r="H2" s="316"/>
      <c r="I2" s="316"/>
    </row>
    <row r="3" spans="1:9" ht="15.75" customHeight="1">
      <c r="A3" s="316" t="s">
        <v>265</v>
      </c>
      <c r="B3" s="316"/>
      <c r="C3" s="316"/>
      <c r="D3" s="316"/>
      <c r="E3" s="316"/>
      <c r="F3" s="316"/>
      <c r="G3" s="316"/>
      <c r="H3" s="316"/>
      <c r="I3" s="316"/>
    </row>
    <row r="4" spans="1:9" ht="15.75" customHeight="1">
      <c r="A4" s="316" t="s">
        <v>85</v>
      </c>
      <c r="B4" s="316"/>
      <c r="C4" s="316"/>
      <c r="D4" s="316"/>
      <c r="E4" s="316"/>
      <c r="F4" s="316"/>
      <c r="G4" s="316"/>
      <c r="H4" s="316"/>
      <c r="I4" s="316"/>
    </row>
    <row r="5" spans="1:9" ht="15.75" customHeight="1">
      <c r="A5" s="316" t="s">
        <v>3</v>
      </c>
      <c r="B5" s="316"/>
      <c r="C5" s="316"/>
      <c r="D5" s="316"/>
      <c r="E5" s="316"/>
      <c r="F5" s="316"/>
      <c r="G5" s="316"/>
      <c r="H5" s="316"/>
      <c r="I5" s="316"/>
    </row>
    <row r="6" spans="1:9" ht="15.75" customHeight="1">
      <c r="A6" s="316" t="s">
        <v>4</v>
      </c>
      <c r="B6" s="316"/>
      <c r="C6" s="316"/>
      <c r="D6" s="316"/>
      <c r="E6" s="316"/>
      <c r="F6" s="316"/>
      <c r="G6" s="316"/>
      <c r="H6" s="316"/>
      <c r="I6" s="316"/>
    </row>
    <row r="7" spans="1:9" ht="15.75" customHeight="1"/>
    <row r="8" spans="1:9" s="104" customFormat="1" ht="12.75">
      <c r="B8" s="360" t="s">
        <v>86</v>
      </c>
      <c r="C8" s="360"/>
      <c r="D8" s="360"/>
      <c r="E8" s="360"/>
      <c r="F8" s="360"/>
      <c r="G8" s="360"/>
      <c r="H8" s="360"/>
      <c r="I8" s="360"/>
    </row>
    <row r="9" spans="1:9" s="104" customFormat="1" ht="12.75"/>
    <row r="10" spans="1:9" s="104" customFormat="1" ht="32.25" customHeight="1" thickBot="1">
      <c r="A10" s="286"/>
      <c r="B10" s="313" t="s">
        <v>87</v>
      </c>
      <c r="C10" s="313"/>
      <c r="D10" s="313"/>
      <c r="E10" s="7"/>
      <c r="F10" s="208"/>
      <c r="G10" s="208"/>
      <c r="H10" s="7"/>
      <c r="I10" s="303"/>
    </row>
    <row r="11" spans="1:9" s="104" customFormat="1" ht="12.75">
      <c r="A11" s="286"/>
      <c r="B11" s="286"/>
      <c r="C11" s="286"/>
      <c r="D11" s="303" t="s">
        <v>86</v>
      </c>
      <c r="E11" s="286"/>
      <c r="F11" s="286"/>
      <c r="G11" s="286"/>
      <c r="H11" s="286"/>
      <c r="I11" s="286"/>
    </row>
    <row r="12" spans="1:9" s="104" customFormat="1" ht="13.5" thickBot="1">
      <c r="A12" s="17" t="s">
        <v>143</v>
      </c>
      <c r="B12" s="302" t="s">
        <v>334</v>
      </c>
      <c r="C12" s="302" t="s">
        <v>260</v>
      </c>
      <c r="D12" s="302" t="s">
        <v>88</v>
      </c>
      <c r="E12" s="286"/>
      <c r="F12" s="303"/>
      <c r="G12" s="303"/>
      <c r="H12" s="286"/>
      <c r="I12" s="303"/>
    </row>
    <row r="13" spans="1:9" s="104" customFormat="1" ht="12.75">
      <c r="A13" s="286"/>
      <c r="B13" s="286"/>
      <c r="C13" s="286"/>
      <c r="D13" s="286"/>
      <c r="E13" s="286"/>
      <c r="F13" s="286"/>
      <c r="G13" s="286"/>
      <c r="H13" s="286"/>
      <c r="I13" s="286"/>
    </row>
    <row r="14" spans="1:9" s="104" customFormat="1" ht="12.75">
      <c r="A14" s="286" t="s">
        <v>125</v>
      </c>
      <c r="B14" s="287">
        <v>976</v>
      </c>
      <c r="C14" s="287">
        <v>923</v>
      </c>
      <c r="D14" s="48">
        <v>0.06</v>
      </c>
      <c r="E14" s="286"/>
      <c r="F14" s="303"/>
      <c r="G14" s="303"/>
      <c r="H14" s="286"/>
      <c r="I14" s="110"/>
    </row>
    <row r="15" spans="1:9" s="104" customFormat="1" ht="12.75">
      <c r="A15" s="286" t="s">
        <v>126</v>
      </c>
      <c r="B15" s="5">
        <v>339</v>
      </c>
      <c r="C15" s="5">
        <v>294</v>
      </c>
      <c r="D15" s="48">
        <v>0.15</v>
      </c>
      <c r="E15" s="286"/>
      <c r="F15" s="111"/>
      <c r="G15" s="111"/>
      <c r="H15" s="286"/>
      <c r="I15" s="111"/>
    </row>
    <row r="16" spans="1:9" s="104" customFormat="1" ht="12.75">
      <c r="A16" s="286" t="s">
        <v>147</v>
      </c>
      <c r="B16" s="5">
        <v>359</v>
      </c>
      <c r="C16" s="5">
        <v>331</v>
      </c>
      <c r="D16" s="48">
        <v>0.08</v>
      </c>
      <c r="E16" s="286"/>
      <c r="F16" s="111"/>
      <c r="G16" s="111"/>
      <c r="H16" s="286"/>
      <c r="I16" s="111"/>
    </row>
    <row r="17" spans="1:9" s="104" customFormat="1" ht="13.5" thickBot="1">
      <c r="A17" s="286" t="s">
        <v>89</v>
      </c>
      <c r="B17" s="10">
        <f>SUM(B14:B16)</f>
        <v>1674</v>
      </c>
      <c r="C17" s="10">
        <f>SUM(C14:C16)</f>
        <v>1548</v>
      </c>
      <c r="D17" s="162">
        <v>0.08</v>
      </c>
      <c r="E17" s="286"/>
      <c r="F17" s="110"/>
      <c r="G17" s="110"/>
      <c r="H17" s="286"/>
      <c r="I17" s="110"/>
    </row>
    <row r="18" spans="1:9" s="104" customFormat="1" ht="13.5" thickTop="1">
      <c r="A18" s="286"/>
      <c r="B18" s="286"/>
      <c r="C18" s="286"/>
      <c r="D18" s="286"/>
      <c r="E18" s="286"/>
      <c r="F18" s="286"/>
      <c r="G18" s="286"/>
      <c r="H18" s="286"/>
      <c r="I18" s="286"/>
    </row>
    <row r="19" spans="1:9" s="104" customFormat="1" ht="12.75">
      <c r="A19" s="286"/>
      <c r="B19" s="286"/>
      <c r="C19" s="286"/>
      <c r="D19" s="286"/>
      <c r="E19" s="286"/>
      <c r="F19" s="286"/>
      <c r="G19" s="286"/>
      <c r="H19" s="286"/>
      <c r="I19" s="286"/>
    </row>
    <row r="20" spans="1:9" s="104" customFormat="1" ht="12.75">
      <c r="A20" s="286"/>
      <c r="B20" s="286"/>
      <c r="C20" s="286"/>
      <c r="D20" s="286"/>
      <c r="E20" s="286"/>
      <c r="F20" s="286"/>
      <c r="G20" s="286"/>
      <c r="H20" s="286"/>
      <c r="I20" s="286"/>
    </row>
    <row r="21" spans="1:9" s="104" customFormat="1" ht="12.75">
      <c r="A21" s="286"/>
      <c r="B21" s="286"/>
      <c r="C21" s="286"/>
      <c r="D21" s="286"/>
      <c r="E21" s="286"/>
      <c r="F21" s="286"/>
      <c r="G21" s="286"/>
      <c r="H21" s="286"/>
      <c r="I21" s="286"/>
    </row>
    <row r="22" spans="1:9" s="104" customFormat="1" ht="43.5" customHeight="1" thickBot="1">
      <c r="A22" s="286"/>
      <c r="B22" s="361" t="s">
        <v>182</v>
      </c>
      <c r="C22" s="361"/>
      <c r="D22" s="361"/>
      <c r="E22" s="7"/>
      <c r="F22" s="362" t="s">
        <v>184</v>
      </c>
      <c r="G22" s="362"/>
      <c r="H22" s="7"/>
      <c r="I22" s="304"/>
    </row>
    <row r="23" spans="1:9" s="104" customFormat="1" ht="16.5" customHeight="1">
      <c r="A23" s="286"/>
      <c r="B23" s="286"/>
      <c r="C23" s="286"/>
      <c r="D23" s="303" t="s">
        <v>86</v>
      </c>
      <c r="E23" s="286"/>
      <c r="F23" s="303" t="s">
        <v>86</v>
      </c>
      <c r="G23" s="366" t="s">
        <v>183</v>
      </c>
      <c r="H23" s="286"/>
      <c r="I23" s="367" t="s">
        <v>185</v>
      </c>
    </row>
    <row r="24" spans="1:9" s="104" customFormat="1" ht="35.25" customHeight="1" thickBot="1">
      <c r="A24" s="17" t="s">
        <v>148</v>
      </c>
      <c r="B24" s="304" t="str">
        <f>B12</f>
        <v>Q1'22</v>
      </c>
      <c r="C24" s="304" t="str">
        <f>C12</f>
        <v>Q1'21</v>
      </c>
      <c r="D24" s="304" t="s">
        <v>88</v>
      </c>
      <c r="E24" s="152"/>
      <c r="F24" s="304" t="s">
        <v>88</v>
      </c>
      <c r="G24" s="362"/>
      <c r="H24" s="286"/>
      <c r="I24" s="361"/>
    </row>
    <row r="25" spans="1:9" s="104" customFormat="1" ht="12.75">
      <c r="A25" s="286"/>
      <c r="B25" s="286"/>
      <c r="C25" s="286"/>
      <c r="D25" s="286"/>
      <c r="E25" s="286"/>
      <c r="F25" s="286"/>
      <c r="G25" s="286"/>
      <c r="H25" s="286"/>
      <c r="I25" s="286"/>
    </row>
    <row r="26" spans="1:9" s="104" customFormat="1" ht="12.75">
      <c r="A26" s="286" t="s">
        <v>125</v>
      </c>
      <c r="B26" s="287">
        <v>976</v>
      </c>
      <c r="C26" s="287">
        <v>923</v>
      </c>
      <c r="D26" s="48">
        <v>0.06</v>
      </c>
      <c r="E26" s="301"/>
      <c r="F26" s="48">
        <v>7.0000000000000007E-2</v>
      </c>
      <c r="G26" s="305" t="s">
        <v>250</v>
      </c>
      <c r="H26" s="286"/>
      <c r="I26" s="287">
        <v>-10</v>
      </c>
    </row>
    <row r="27" spans="1:9" s="104" customFormat="1" ht="12.75">
      <c r="A27" s="286" t="s">
        <v>175</v>
      </c>
      <c r="B27" s="5">
        <v>332</v>
      </c>
      <c r="C27" s="5">
        <v>294</v>
      </c>
      <c r="D27" s="48">
        <v>0.13</v>
      </c>
      <c r="E27" s="301"/>
      <c r="F27" s="161">
        <v>0.14000000000000001</v>
      </c>
      <c r="G27" s="171" t="s">
        <v>250</v>
      </c>
      <c r="H27" s="286"/>
      <c r="I27" s="5">
        <v>-4</v>
      </c>
    </row>
    <row r="28" spans="1:9" s="104" customFormat="1" ht="12.75">
      <c r="A28" s="286" t="s">
        <v>176</v>
      </c>
      <c r="B28" s="292">
        <v>359</v>
      </c>
      <c r="C28" s="292">
        <v>331</v>
      </c>
      <c r="D28" s="48">
        <v>0.08</v>
      </c>
      <c r="E28" s="301"/>
      <c r="F28" s="161">
        <v>0.1</v>
      </c>
      <c r="G28" s="171" t="s">
        <v>247</v>
      </c>
      <c r="H28" s="286"/>
      <c r="I28" s="5">
        <v>-5</v>
      </c>
    </row>
    <row r="29" spans="1:9" s="104" customFormat="1" ht="13.5" thickBot="1">
      <c r="A29" s="286" t="s">
        <v>177</v>
      </c>
      <c r="B29" s="10">
        <f>SUM(B26:B28)</f>
        <v>1667</v>
      </c>
      <c r="C29" s="10">
        <f>SUM(C26:C28)</f>
        <v>1548</v>
      </c>
      <c r="D29" s="162">
        <v>0.08</v>
      </c>
      <c r="E29" s="301"/>
      <c r="F29" s="163">
        <v>0.09</v>
      </c>
      <c r="G29" s="305" t="s">
        <v>250</v>
      </c>
      <c r="H29" s="286"/>
      <c r="I29" s="10">
        <f>SUM(I26:I28)</f>
        <v>-19</v>
      </c>
    </row>
    <row r="30" spans="1:9" s="104" customFormat="1" ht="13.5" thickTop="1">
      <c r="G30" s="156"/>
    </row>
    <row r="31" spans="1:9" s="104" customFormat="1" ht="12.75"/>
    <row r="32" spans="1:9" s="104" customFormat="1" ht="12.75"/>
    <row r="33" spans="1:9" s="104" customFormat="1" ht="35.25" customHeight="1">
      <c r="A33" s="363" t="s">
        <v>186</v>
      </c>
      <c r="B33" s="319"/>
      <c r="C33" s="319"/>
      <c r="D33" s="319"/>
      <c r="E33" s="319"/>
      <c r="F33" s="319"/>
      <c r="G33" s="319"/>
      <c r="H33" s="319"/>
      <c r="I33" s="319"/>
    </row>
    <row r="34" spans="1:9" s="104" customFormat="1" ht="13.5" customHeight="1"/>
    <row r="35" spans="1:9" s="104" customFormat="1" ht="36" customHeight="1">
      <c r="A35" s="363" t="s">
        <v>259</v>
      </c>
      <c r="B35" s="319"/>
      <c r="C35" s="319"/>
      <c r="D35" s="319"/>
      <c r="E35" s="319"/>
      <c r="F35" s="319"/>
      <c r="G35" s="319"/>
      <c r="H35" s="319"/>
      <c r="I35" s="319"/>
    </row>
    <row r="36" spans="1:9" s="104" customFormat="1" ht="13.5" customHeight="1"/>
    <row r="37" spans="1:9" s="104" customFormat="1" ht="12.75" customHeight="1">
      <c r="A37" s="363" t="s">
        <v>187</v>
      </c>
      <c r="B37" s="319"/>
      <c r="C37" s="319"/>
      <c r="D37" s="319"/>
      <c r="E37" s="319"/>
      <c r="F37" s="319"/>
      <c r="G37" s="319"/>
      <c r="H37" s="319"/>
      <c r="I37" s="319"/>
    </row>
    <row r="38" spans="1:9" s="104" customFormat="1" ht="12.75">
      <c r="A38" s="146"/>
      <c r="B38" s="153"/>
      <c r="C38" s="153"/>
      <c r="D38" s="153"/>
      <c r="E38" s="153"/>
      <c r="F38" s="153"/>
      <c r="G38" s="153"/>
      <c r="H38" s="153"/>
      <c r="I38" s="153"/>
    </row>
    <row r="39" spans="1:9" s="104" customFormat="1" ht="28.5" customHeight="1">
      <c r="A39" s="363" t="s">
        <v>180</v>
      </c>
      <c r="B39" s="319"/>
      <c r="C39" s="319"/>
      <c r="D39" s="319"/>
      <c r="E39" s="319"/>
      <c r="F39" s="319"/>
      <c r="G39" s="319"/>
      <c r="H39" s="319"/>
      <c r="I39" s="319"/>
    </row>
    <row r="40" spans="1:9" s="104" customFormat="1" ht="12.75"/>
    <row r="41" spans="1:9" s="104" customFormat="1" ht="12.75"/>
    <row r="42" spans="1:9" s="104" customFormat="1" ht="12.75">
      <c r="A42" s="311"/>
      <c r="B42" s="311"/>
      <c r="C42" s="311"/>
      <c r="D42" s="311"/>
      <c r="E42" s="311"/>
      <c r="F42" s="311"/>
      <c r="G42" s="311"/>
      <c r="H42" s="311"/>
      <c r="I42" s="311"/>
    </row>
    <row r="43" spans="1:9" s="104" customFormat="1" ht="12.75"/>
    <row r="44" spans="1:9" s="104" customFormat="1" ht="12.75"/>
    <row r="45" spans="1:9" s="104" customFormat="1" ht="12.75">
      <c r="A45" s="364" t="str">
        <f>CONCATENATE(Index!$C$5,Index!$D$5,Index!C22)</f>
        <v>Page 11</v>
      </c>
      <c r="B45" s="365"/>
      <c r="C45" s="365"/>
      <c r="D45" s="365"/>
      <c r="E45" s="365"/>
      <c r="F45" s="365"/>
      <c r="G45" s="365"/>
      <c r="H45" s="365"/>
      <c r="I45" s="365"/>
    </row>
    <row r="46" spans="1:9" s="104" customFormat="1" ht="12.75"/>
    <row r="47" spans="1:9" s="104" customFormat="1" ht="12.75"/>
    <row r="48" spans="1:9" s="104" customFormat="1" ht="12.75"/>
    <row r="49" s="104" customFormat="1" ht="12.75"/>
    <row r="50" s="104" customFormat="1" ht="12.75"/>
  </sheetData>
  <sheetProtection algorithmName="SHA-512" hashValue="eRyXdEyll1VcNKBEasSbChkQQaK62JcDk/CVI4VtDijd7TO/+fNiyEWbtu6IqpBMTPAcj47RsiCxpiJPoN3WZQ==" saltValue="D3DZzJFb7z0KR3Q9kSL+ig==" spinCount="100000" sheet="1" objects="1" scenarios="1"/>
  <mergeCells count="18">
    <mergeCell ref="A39:I39"/>
    <mergeCell ref="A42:I42"/>
    <mergeCell ref="A45:I45"/>
    <mergeCell ref="G23:G24"/>
    <mergeCell ref="I23:I24"/>
    <mergeCell ref="A33:I33"/>
    <mergeCell ref="A35:I35"/>
    <mergeCell ref="A37:I37"/>
    <mergeCell ref="A6:I6"/>
    <mergeCell ref="B8:I8"/>
    <mergeCell ref="B10:D10"/>
    <mergeCell ref="B22:D22"/>
    <mergeCell ref="F22:G22"/>
    <mergeCell ref="A1:I1"/>
    <mergeCell ref="A2:I2"/>
    <mergeCell ref="A3:I3"/>
    <mergeCell ref="A4:I4"/>
    <mergeCell ref="A5:I5"/>
  </mergeCells>
  <pageMargins left="0.7" right="0.7" top="0.75" bottom="0.75" header="0.3" footer="0.3"/>
  <pageSetup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A1:I50"/>
  <sheetViews>
    <sheetView zoomScale="80" zoomScaleNormal="80" workbookViewId="0">
      <selection sqref="A1:I1"/>
    </sheetView>
  </sheetViews>
  <sheetFormatPr defaultRowHeight="14.25"/>
  <cols>
    <col min="1" max="1" width="48.42578125" style="15" customWidth="1"/>
    <col min="2" max="3" width="11.140625" style="15" customWidth="1"/>
    <col min="4" max="4" width="15.42578125" style="15" customWidth="1"/>
    <col min="5" max="5" width="3.7109375" style="15" customWidth="1"/>
    <col min="6" max="7" width="16.42578125" style="15" customWidth="1"/>
    <col min="8" max="8" width="3.7109375" style="15" customWidth="1"/>
    <col min="9" max="9" width="16.5703125" style="15" customWidth="1"/>
    <col min="10" max="16384" width="9.140625" style="15"/>
  </cols>
  <sheetData>
    <row r="1" spans="1:9" ht="15.75" customHeight="1">
      <c r="A1" s="316" t="s">
        <v>0</v>
      </c>
      <c r="B1" s="316"/>
      <c r="C1" s="316"/>
      <c r="D1" s="316"/>
      <c r="E1" s="316"/>
      <c r="F1" s="316"/>
      <c r="G1" s="316"/>
      <c r="H1" s="316"/>
      <c r="I1" s="316"/>
    </row>
    <row r="2" spans="1:9" ht="15.75" customHeight="1">
      <c r="A2" s="316" t="s">
        <v>264</v>
      </c>
      <c r="B2" s="316"/>
      <c r="C2" s="316"/>
      <c r="D2" s="316"/>
      <c r="E2" s="316"/>
      <c r="F2" s="316"/>
      <c r="G2" s="316"/>
      <c r="H2" s="316"/>
      <c r="I2" s="316"/>
    </row>
    <row r="3" spans="1:9" ht="15.75" customHeight="1">
      <c r="A3" s="316" t="s">
        <v>265</v>
      </c>
      <c r="B3" s="316"/>
      <c r="C3" s="316"/>
      <c r="D3" s="316"/>
      <c r="E3" s="316"/>
      <c r="F3" s="316"/>
      <c r="G3" s="316"/>
      <c r="H3" s="316"/>
      <c r="I3" s="316"/>
    </row>
    <row r="4" spans="1:9" ht="15.75" customHeight="1">
      <c r="A4" s="316" t="s">
        <v>85</v>
      </c>
      <c r="B4" s="316"/>
      <c r="C4" s="316"/>
      <c r="D4" s="316"/>
      <c r="E4" s="316"/>
      <c r="F4" s="316"/>
      <c r="G4" s="316"/>
      <c r="H4" s="316"/>
      <c r="I4" s="316"/>
    </row>
    <row r="5" spans="1:9" ht="15.75" customHeight="1">
      <c r="A5" s="316" t="s">
        <v>3</v>
      </c>
      <c r="B5" s="316"/>
      <c r="C5" s="316"/>
      <c r="D5" s="316"/>
      <c r="E5" s="316"/>
      <c r="F5" s="316"/>
      <c r="G5" s="316"/>
      <c r="H5" s="316"/>
      <c r="I5" s="316"/>
    </row>
    <row r="6" spans="1:9" ht="15.75" customHeight="1">
      <c r="A6" s="316" t="s">
        <v>4</v>
      </c>
      <c r="B6" s="316"/>
      <c r="C6" s="316"/>
      <c r="D6" s="316"/>
      <c r="E6" s="316"/>
      <c r="F6" s="316"/>
      <c r="G6" s="316"/>
      <c r="H6" s="316"/>
      <c r="I6" s="316"/>
    </row>
    <row r="7" spans="1:9" ht="15.75" customHeight="1"/>
    <row r="8" spans="1:9" s="104" customFormat="1" ht="12.75">
      <c r="B8" s="360" t="s">
        <v>86</v>
      </c>
      <c r="C8" s="360"/>
      <c r="D8" s="360"/>
      <c r="E8" s="360"/>
      <c r="F8" s="360"/>
      <c r="G8" s="360"/>
      <c r="H8" s="360"/>
      <c r="I8" s="360"/>
    </row>
    <row r="9" spans="1:9" s="104" customFormat="1" ht="12.75"/>
    <row r="10" spans="1:9" s="104" customFormat="1" ht="32.25" customHeight="1" thickBot="1">
      <c r="B10" s="313" t="s">
        <v>87</v>
      </c>
      <c r="C10" s="313"/>
      <c r="D10" s="313"/>
      <c r="E10" s="7"/>
      <c r="F10" s="208"/>
      <c r="G10" s="208"/>
      <c r="H10" s="7"/>
      <c r="I10" s="230"/>
    </row>
    <row r="11" spans="1:9" s="104" customFormat="1" ht="12.75">
      <c r="D11" s="230" t="s">
        <v>86</v>
      </c>
    </row>
    <row r="12" spans="1:9" s="104" customFormat="1" ht="13.5" thickBot="1">
      <c r="A12" s="17" t="s">
        <v>143</v>
      </c>
      <c r="B12" s="231" t="s">
        <v>297</v>
      </c>
      <c r="C12" s="231" t="s">
        <v>208</v>
      </c>
      <c r="D12" s="231" t="s">
        <v>88</v>
      </c>
      <c r="F12" s="230"/>
      <c r="G12" s="230"/>
      <c r="I12" s="230"/>
    </row>
    <row r="13" spans="1:9" s="104" customFormat="1" ht="12.75"/>
    <row r="14" spans="1:9" s="104" customFormat="1" ht="12.75">
      <c r="A14" s="104" t="s">
        <v>125</v>
      </c>
      <c r="B14" s="4">
        <v>2823</v>
      </c>
      <c r="C14" s="4">
        <v>2392</v>
      </c>
      <c r="D14" s="48">
        <v>0.18</v>
      </c>
      <c r="F14" s="263"/>
      <c r="G14" s="263"/>
      <c r="I14" s="110"/>
    </row>
    <row r="15" spans="1:9" s="104" customFormat="1" ht="12.75">
      <c r="A15" s="104" t="s">
        <v>126</v>
      </c>
      <c r="B15" s="5">
        <v>1296</v>
      </c>
      <c r="C15" s="5">
        <v>1047</v>
      </c>
      <c r="D15" s="48">
        <v>0.24</v>
      </c>
      <c r="F15" s="111"/>
      <c r="G15" s="111"/>
      <c r="I15" s="111"/>
    </row>
    <row r="16" spans="1:9" s="104" customFormat="1" ht="12.75">
      <c r="A16" s="104" t="s">
        <v>147</v>
      </c>
      <c r="B16" s="5">
        <v>2200</v>
      </c>
      <c r="C16" s="5">
        <v>1900</v>
      </c>
      <c r="D16" s="48">
        <v>0.16</v>
      </c>
      <c r="F16" s="111"/>
      <c r="G16" s="111"/>
      <c r="I16" s="111"/>
    </row>
    <row r="17" spans="1:9" s="104" customFormat="1" ht="13.5" thickBot="1">
      <c r="A17" s="104" t="s">
        <v>89</v>
      </c>
      <c r="B17" s="10">
        <f>SUM(B14:B16)</f>
        <v>6319</v>
      </c>
      <c r="C17" s="10">
        <f>SUM(C14:C16)</f>
        <v>5339</v>
      </c>
      <c r="D17" s="162">
        <v>0.18</v>
      </c>
      <c r="F17" s="110"/>
      <c r="G17" s="110"/>
      <c r="I17" s="110"/>
    </row>
    <row r="18" spans="1:9" s="104" customFormat="1" ht="13.5" thickTop="1"/>
    <row r="19" spans="1:9" s="104" customFormat="1" ht="12.75"/>
    <row r="20" spans="1:9" s="104" customFormat="1" ht="12.75"/>
    <row r="21" spans="1:9" s="104" customFormat="1" ht="12.75"/>
    <row r="22" spans="1:9" s="104" customFormat="1" ht="43.5" customHeight="1" thickBot="1">
      <c r="B22" s="361" t="s">
        <v>182</v>
      </c>
      <c r="C22" s="361"/>
      <c r="D22" s="361"/>
      <c r="E22" s="7"/>
      <c r="F22" s="362" t="s">
        <v>184</v>
      </c>
      <c r="G22" s="362"/>
      <c r="H22" s="7"/>
      <c r="I22" s="267"/>
    </row>
    <row r="23" spans="1:9" s="104" customFormat="1" ht="16.5" customHeight="1">
      <c r="D23" s="263" t="s">
        <v>86</v>
      </c>
      <c r="F23" s="263" t="s">
        <v>86</v>
      </c>
      <c r="G23" s="366" t="s">
        <v>183</v>
      </c>
      <c r="I23" s="367" t="s">
        <v>185</v>
      </c>
    </row>
    <row r="24" spans="1:9" s="104" customFormat="1" ht="35.25" customHeight="1" thickBot="1">
      <c r="A24" s="17" t="s">
        <v>148</v>
      </c>
      <c r="B24" s="267" t="str">
        <f>B12</f>
        <v>FY21</v>
      </c>
      <c r="C24" s="267" t="str">
        <f>C12</f>
        <v>FY20</v>
      </c>
      <c r="D24" s="267" t="s">
        <v>88</v>
      </c>
      <c r="E24" s="152"/>
      <c r="F24" s="267" t="s">
        <v>88</v>
      </c>
      <c r="G24" s="362"/>
      <c r="I24" s="361"/>
    </row>
    <row r="25" spans="1:9" s="104" customFormat="1" ht="12.75"/>
    <row r="26" spans="1:9" s="104" customFormat="1" ht="12.75">
      <c r="A26" s="104" t="s">
        <v>125</v>
      </c>
      <c r="B26" s="4">
        <v>2823</v>
      </c>
      <c r="C26" s="4">
        <v>2392</v>
      </c>
      <c r="D26" s="48">
        <v>0.18</v>
      </c>
      <c r="E26" s="262"/>
      <c r="F26" s="48">
        <v>0.16</v>
      </c>
      <c r="G26" s="171" t="s">
        <v>308</v>
      </c>
      <c r="I26" s="4">
        <v>59</v>
      </c>
    </row>
    <row r="27" spans="1:9" s="104" customFormat="1" ht="12.75">
      <c r="A27" s="104" t="s">
        <v>175</v>
      </c>
      <c r="B27" s="5">
        <v>1282</v>
      </c>
      <c r="C27" s="5">
        <v>1047</v>
      </c>
      <c r="D27" s="48">
        <v>0.22</v>
      </c>
      <c r="E27" s="262"/>
      <c r="F27" s="161">
        <v>0.2</v>
      </c>
      <c r="G27" s="171" t="s">
        <v>308</v>
      </c>
      <c r="I27" s="5">
        <v>27</v>
      </c>
    </row>
    <row r="28" spans="1:9" s="104" customFormat="1" ht="12.75">
      <c r="A28" s="104" t="s">
        <v>176</v>
      </c>
      <c r="B28" s="43">
        <v>2200</v>
      </c>
      <c r="C28" s="43">
        <v>1900</v>
      </c>
      <c r="D28" s="48">
        <v>0.16</v>
      </c>
      <c r="E28" s="262"/>
      <c r="F28" s="161">
        <v>0.12</v>
      </c>
      <c r="G28" s="171" t="s">
        <v>281</v>
      </c>
      <c r="I28" s="5">
        <v>67</v>
      </c>
    </row>
    <row r="29" spans="1:9" s="104" customFormat="1" ht="13.5" thickBot="1">
      <c r="A29" s="104" t="s">
        <v>177</v>
      </c>
      <c r="B29" s="10">
        <f>SUM(B26:B28)</f>
        <v>6305</v>
      </c>
      <c r="C29" s="10">
        <f>SUM(C26:C28)</f>
        <v>5339</v>
      </c>
      <c r="D29" s="162">
        <v>0.18</v>
      </c>
      <c r="E29" s="262"/>
      <c r="F29" s="163">
        <v>0.15</v>
      </c>
      <c r="G29" s="166" t="s">
        <v>280</v>
      </c>
      <c r="I29" s="10">
        <f>SUM(I26:I28)</f>
        <v>153</v>
      </c>
    </row>
    <row r="30" spans="1:9" s="104" customFormat="1" ht="13.5" thickTop="1">
      <c r="G30" s="156"/>
    </row>
    <row r="31" spans="1:9" s="104" customFormat="1" ht="12.75"/>
    <row r="32" spans="1:9" s="104" customFormat="1" ht="12.75"/>
    <row r="33" spans="1:9" s="104" customFormat="1" ht="35.25" customHeight="1">
      <c r="A33" s="363" t="s">
        <v>186</v>
      </c>
      <c r="B33" s="319"/>
      <c r="C33" s="319"/>
      <c r="D33" s="319"/>
      <c r="E33" s="319"/>
      <c r="F33" s="319"/>
      <c r="G33" s="319"/>
      <c r="H33" s="319"/>
      <c r="I33" s="319"/>
    </row>
    <row r="34" spans="1:9" s="104" customFormat="1" ht="13.5" customHeight="1"/>
    <row r="35" spans="1:9" s="104" customFormat="1" ht="36" customHeight="1">
      <c r="A35" s="363" t="s">
        <v>259</v>
      </c>
      <c r="B35" s="319"/>
      <c r="C35" s="319"/>
      <c r="D35" s="319"/>
      <c r="E35" s="319"/>
      <c r="F35" s="319"/>
      <c r="G35" s="319"/>
      <c r="H35" s="319"/>
      <c r="I35" s="319"/>
    </row>
    <row r="36" spans="1:9" s="104" customFormat="1" ht="13.5" customHeight="1"/>
    <row r="37" spans="1:9" s="104" customFormat="1" ht="12.75" customHeight="1">
      <c r="A37" s="363" t="s">
        <v>248</v>
      </c>
      <c r="B37" s="319"/>
      <c r="C37" s="319"/>
      <c r="D37" s="319"/>
      <c r="E37" s="319"/>
      <c r="F37" s="319"/>
      <c r="G37" s="319"/>
      <c r="H37" s="319"/>
      <c r="I37" s="319"/>
    </row>
    <row r="38" spans="1:9" s="104" customFormat="1" ht="12.75">
      <c r="A38" s="146"/>
      <c r="B38" s="176"/>
      <c r="C38" s="176"/>
      <c r="D38" s="176"/>
      <c r="E38" s="176"/>
      <c r="F38" s="176"/>
      <c r="G38" s="176"/>
      <c r="H38" s="176"/>
      <c r="I38" s="176"/>
    </row>
    <row r="39" spans="1:9" s="104" customFormat="1" ht="28.5" customHeight="1">
      <c r="A39" s="363" t="s">
        <v>180</v>
      </c>
      <c r="B39" s="319"/>
      <c r="C39" s="319"/>
      <c r="D39" s="319"/>
      <c r="E39" s="319"/>
      <c r="F39" s="319"/>
      <c r="G39" s="319"/>
      <c r="H39" s="319"/>
      <c r="I39" s="319"/>
    </row>
    <row r="40" spans="1:9" s="104" customFormat="1" ht="12.75"/>
    <row r="41" spans="1:9" s="104" customFormat="1" ht="12.75"/>
    <row r="42" spans="1:9" s="104" customFormat="1" ht="12.75">
      <c r="A42" s="311"/>
      <c r="B42" s="311"/>
      <c r="C42" s="311"/>
      <c r="D42" s="311"/>
      <c r="E42" s="311"/>
      <c r="F42" s="311"/>
      <c r="G42" s="311"/>
      <c r="H42" s="311"/>
      <c r="I42" s="311"/>
    </row>
    <row r="43" spans="1:9" s="104" customFormat="1" ht="12.75"/>
    <row r="44" spans="1:9" s="104" customFormat="1" ht="12.75"/>
    <row r="45" spans="1:9" s="104" customFormat="1" ht="12.75">
      <c r="A45" s="364" t="str">
        <f>CONCATENATE(Index!$C$5,Index!$D$5,Index!C23)</f>
        <v xml:space="preserve">Page </v>
      </c>
      <c r="B45" s="365"/>
      <c r="C45" s="365"/>
      <c r="D45" s="365"/>
      <c r="E45" s="365"/>
      <c r="F45" s="365"/>
      <c r="G45" s="365"/>
      <c r="H45" s="365"/>
      <c r="I45" s="365"/>
    </row>
    <row r="46" spans="1:9" s="104" customFormat="1" ht="12.75"/>
    <row r="47" spans="1:9" s="104" customFormat="1" ht="12.75"/>
    <row r="48" spans="1:9" s="104" customFormat="1" ht="12.75"/>
    <row r="49" s="104" customFormat="1" ht="12.75"/>
    <row r="50" s="104" customFormat="1" ht="12.75"/>
  </sheetData>
  <sheetProtection algorithmName="SHA-512" hashValue="72o5s4McniWAte2FmLH7mtZNhb4gd+xTiRVEWxHwRqac6WH5GJjmWneicnzXQdgApq9bmO+A1o8hrdMrW3C7Tw==" saltValue="kE4mTjXENQo0gDK1K6dOeA==" spinCount="100000" sheet="1" objects="1" scenarios="1"/>
  <mergeCells count="18">
    <mergeCell ref="A39:I39"/>
    <mergeCell ref="A42:I42"/>
    <mergeCell ref="A45:I45"/>
    <mergeCell ref="G23:G24"/>
    <mergeCell ref="I23:I24"/>
    <mergeCell ref="A33:I33"/>
    <mergeCell ref="A35:I35"/>
    <mergeCell ref="A37:I37"/>
    <mergeCell ref="A6:I6"/>
    <mergeCell ref="B8:I8"/>
    <mergeCell ref="B10:D10"/>
    <mergeCell ref="B22:D22"/>
    <mergeCell ref="F22:G22"/>
    <mergeCell ref="A1:I1"/>
    <mergeCell ref="A2:I2"/>
    <mergeCell ref="A3:I3"/>
    <mergeCell ref="A4:I4"/>
    <mergeCell ref="A5:I5"/>
  </mergeCells>
  <pageMargins left="0.7" right="0.7" top="0.75" bottom="0.75" header="0.3" footer="0.3"/>
  <pageSetup scale="6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pageSetUpPr fitToPage="1"/>
  </sheetPr>
  <dimension ref="A1:I54"/>
  <sheetViews>
    <sheetView zoomScale="80" zoomScaleNormal="80" workbookViewId="0">
      <selection sqref="A1:I1"/>
    </sheetView>
  </sheetViews>
  <sheetFormatPr defaultRowHeight="14.25"/>
  <cols>
    <col min="1" max="1" width="56.140625" style="15" customWidth="1"/>
    <col min="2" max="3" width="11.140625" style="15" customWidth="1"/>
    <col min="4" max="4" width="15.42578125" style="15" customWidth="1"/>
    <col min="5" max="5" width="3.7109375" style="15" customWidth="1"/>
    <col min="6" max="7" width="16.42578125" style="15" customWidth="1"/>
    <col min="8" max="8" width="3.7109375" style="15" customWidth="1"/>
    <col min="9" max="9" width="16.5703125" style="15" customWidth="1"/>
    <col min="10" max="16384" width="9.140625" style="15"/>
  </cols>
  <sheetData>
    <row r="1" spans="1:9" ht="15.75" customHeight="1">
      <c r="A1" s="316" t="s">
        <v>0</v>
      </c>
      <c r="B1" s="316"/>
      <c r="C1" s="316"/>
      <c r="D1" s="316"/>
      <c r="E1" s="316"/>
      <c r="F1" s="316"/>
      <c r="G1" s="316"/>
      <c r="H1" s="316"/>
      <c r="I1" s="316"/>
    </row>
    <row r="2" spans="1:9" ht="15.75" customHeight="1">
      <c r="A2" s="316" t="s">
        <v>266</v>
      </c>
      <c r="B2" s="316"/>
      <c r="C2" s="316"/>
      <c r="D2" s="316"/>
      <c r="E2" s="316"/>
      <c r="F2" s="316"/>
      <c r="G2" s="316"/>
      <c r="H2" s="316"/>
      <c r="I2" s="316"/>
    </row>
    <row r="3" spans="1:9" ht="15.75" customHeight="1">
      <c r="A3" s="316" t="s">
        <v>265</v>
      </c>
      <c r="B3" s="316"/>
      <c r="C3" s="316"/>
      <c r="D3" s="316"/>
      <c r="E3" s="316"/>
      <c r="F3" s="316"/>
      <c r="G3" s="316"/>
      <c r="H3" s="316"/>
      <c r="I3" s="316"/>
    </row>
    <row r="4" spans="1:9" ht="15.75" customHeight="1">
      <c r="A4" s="316" t="s">
        <v>85</v>
      </c>
      <c r="B4" s="316"/>
      <c r="C4" s="316"/>
      <c r="D4" s="316"/>
      <c r="E4" s="316"/>
      <c r="F4" s="316"/>
      <c r="G4" s="316"/>
      <c r="H4" s="316"/>
      <c r="I4" s="316"/>
    </row>
    <row r="5" spans="1:9" ht="15.75" customHeight="1">
      <c r="A5" s="316" t="s">
        <v>3</v>
      </c>
      <c r="B5" s="316"/>
      <c r="C5" s="316"/>
      <c r="D5" s="316"/>
      <c r="E5" s="316"/>
      <c r="F5" s="316"/>
      <c r="G5" s="316"/>
      <c r="H5" s="316"/>
      <c r="I5" s="316"/>
    </row>
    <row r="6" spans="1:9" ht="15.75" customHeight="1">
      <c r="A6" s="316" t="s">
        <v>4</v>
      </c>
      <c r="B6" s="316"/>
      <c r="C6" s="316"/>
      <c r="D6" s="316"/>
      <c r="E6" s="316"/>
      <c r="F6" s="316"/>
      <c r="G6" s="316"/>
      <c r="H6" s="316"/>
      <c r="I6" s="316"/>
    </row>
    <row r="7" spans="1:9" ht="15.75" customHeight="1"/>
    <row r="8" spans="1:9" s="1" customFormat="1" ht="12.75">
      <c r="B8" s="360" t="s">
        <v>86</v>
      </c>
      <c r="C8" s="360"/>
      <c r="D8" s="360"/>
      <c r="E8" s="360"/>
      <c r="F8" s="360"/>
      <c r="G8" s="360"/>
      <c r="H8" s="360"/>
      <c r="I8" s="360"/>
    </row>
    <row r="9" spans="1:9" s="1" customFormat="1" ht="12.75">
      <c r="G9" s="104"/>
    </row>
    <row r="10" spans="1:9" s="1" customFormat="1" ht="13.5" thickBot="1">
      <c r="B10" s="313" t="s">
        <v>87</v>
      </c>
      <c r="C10" s="313"/>
      <c r="D10" s="313"/>
      <c r="E10" s="7"/>
      <c r="F10" s="16"/>
      <c r="G10" s="106"/>
      <c r="H10" s="93"/>
      <c r="I10" s="151"/>
    </row>
    <row r="11" spans="1:9" s="1" customFormat="1" ht="12.75">
      <c r="D11" s="91" t="s">
        <v>86</v>
      </c>
      <c r="F11" s="36"/>
      <c r="G11" s="107"/>
      <c r="H11" s="36"/>
      <c r="I11" s="36"/>
    </row>
    <row r="12" spans="1:9" s="1" customFormat="1" ht="13.5" thickBot="1">
      <c r="A12" s="17" t="s">
        <v>142</v>
      </c>
      <c r="B12" s="101" t="s">
        <v>334</v>
      </c>
      <c r="C12" s="101" t="s">
        <v>260</v>
      </c>
      <c r="D12" s="90" t="s">
        <v>88</v>
      </c>
      <c r="F12" s="94"/>
      <c r="G12" s="147"/>
      <c r="H12" s="36"/>
      <c r="I12" s="94"/>
    </row>
    <row r="13" spans="1:9" s="1" customFormat="1" ht="12.75">
      <c r="F13" s="36"/>
      <c r="G13" s="107"/>
      <c r="H13" s="36"/>
      <c r="I13" s="36"/>
    </row>
    <row r="14" spans="1:9" s="1" customFormat="1" ht="12.75">
      <c r="A14" s="1" t="s">
        <v>90</v>
      </c>
      <c r="B14" s="42">
        <v>637</v>
      </c>
      <c r="C14" s="42">
        <v>555</v>
      </c>
      <c r="D14" s="131">
        <v>0.15</v>
      </c>
      <c r="E14" s="38"/>
      <c r="F14" s="58"/>
      <c r="G14" s="58"/>
      <c r="H14" s="56"/>
      <c r="I14" s="58"/>
    </row>
    <row r="15" spans="1:9" s="1" customFormat="1" ht="12.75">
      <c r="A15" s="1" t="s">
        <v>91</v>
      </c>
      <c r="B15" s="43">
        <v>451</v>
      </c>
      <c r="C15" s="43">
        <v>437</v>
      </c>
      <c r="D15" s="221">
        <v>0.03</v>
      </c>
      <c r="E15" s="38"/>
      <c r="F15" s="58"/>
      <c r="G15" s="58"/>
      <c r="H15" s="56"/>
      <c r="I15" s="58"/>
    </row>
    <row r="16" spans="1:9" s="1" customFormat="1" ht="12.75">
      <c r="A16" s="1" t="s">
        <v>93</v>
      </c>
      <c r="B16" s="43">
        <v>586</v>
      </c>
      <c r="C16" s="54">
        <v>556</v>
      </c>
      <c r="D16" s="131">
        <v>0.05</v>
      </c>
      <c r="E16" s="38"/>
      <c r="F16" s="58"/>
      <c r="G16" s="58"/>
      <c r="H16" s="56"/>
      <c r="I16" s="58"/>
    </row>
    <row r="17" spans="1:9" s="1" customFormat="1" ht="13.5" thickBot="1">
      <c r="A17" s="3" t="s">
        <v>92</v>
      </c>
      <c r="B17" s="44">
        <f>SUM(B14:B16)</f>
        <v>1674</v>
      </c>
      <c r="C17" s="44">
        <f>SUM(C14:C16)</f>
        <v>1548</v>
      </c>
      <c r="D17" s="131">
        <v>0.08</v>
      </c>
      <c r="E17" s="38"/>
      <c r="F17" s="46"/>
      <c r="G17" s="46"/>
      <c r="H17" s="56"/>
      <c r="I17" s="46"/>
    </row>
    <row r="18" spans="1:9" s="104" customFormat="1" ht="13.5" thickTop="1">
      <c r="A18" s="3"/>
      <c r="B18" s="46"/>
      <c r="C18" s="46"/>
      <c r="D18" s="131"/>
      <c r="E18" s="38"/>
      <c r="F18" s="46"/>
      <c r="G18" s="46"/>
      <c r="H18" s="56"/>
      <c r="I18" s="46"/>
    </row>
    <row r="19" spans="1:9" s="1" customFormat="1" ht="12.75">
      <c r="A19" s="1" t="s">
        <v>173</v>
      </c>
      <c r="B19" s="42">
        <v>342</v>
      </c>
      <c r="C19" s="42">
        <v>327</v>
      </c>
      <c r="D19" s="131">
        <v>0.04</v>
      </c>
      <c r="E19" s="38"/>
      <c r="F19" s="46"/>
      <c r="G19" s="46"/>
      <c r="H19" s="56"/>
      <c r="I19" s="46"/>
    </row>
    <row r="20" spans="1:9" s="1" customFormat="1" ht="12.75">
      <c r="B20" s="38"/>
      <c r="C20" s="38"/>
      <c r="D20" s="38"/>
      <c r="E20" s="38"/>
      <c r="F20" s="38"/>
      <c r="G20" s="38"/>
      <c r="H20" s="38"/>
      <c r="I20" s="38"/>
    </row>
    <row r="21" spans="1:9" s="1" customFormat="1" ht="12.75">
      <c r="B21" s="38"/>
      <c r="C21" s="38"/>
      <c r="D21" s="38"/>
      <c r="E21" s="38"/>
      <c r="F21" s="38"/>
      <c r="G21" s="38"/>
      <c r="H21" s="38"/>
      <c r="I21" s="38"/>
    </row>
    <row r="22" spans="1:9" s="1" customFormat="1" ht="12.75">
      <c r="B22" s="38"/>
      <c r="C22" s="38"/>
      <c r="D22" s="38"/>
      <c r="E22" s="38"/>
      <c r="F22" s="38"/>
      <c r="G22" s="38"/>
      <c r="H22" s="38"/>
      <c r="I22" s="38"/>
    </row>
    <row r="23" spans="1:9" s="1" customFormat="1" ht="12.75">
      <c r="B23" s="38"/>
      <c r="C23" s="38"/>
      <c r="D23" s="38"/>
      <c r="E23" s="38"/>
      <c r="F23" s="38"/>
      <c r="G23" s="38"/>
      <c r="H23" s="38"/>
      <c r="I23" s="38"/>
    </row>
    <row r="24" spans="1:9" s="104" customFormat="1" ht="43.5" customHeight="1" thickBot="1">
      <c r="B24" s="361" t="s">
        <v>182</v>
      </c>
      <c r="C24" s="361"/>
      <c r="D24" s="361"/>
      <c r="E24" s="7"/>
      <c r="F24" s="362" t="s">
        <v>184</v>
      </c>
      <c r="G24" s="362"/>
      <c r="H24" s="7"/>
      <c r="I24" s="150"/>
    </row>
    <row r="25" spans="1:9" s="104" customFormat="1" ht="16.5" customHeight="1">
      <c r="D25" s="148" t="s">
        <v>86</v>
      </c>
      <c r="F25" s="148" t="s">
        <v>86</v>
      </c>
      <c r="G25" s="366" t="s">
        <v>183</v>
      </c>
      <c r="I25" s="366" t="s">
        <v>185</v>
      </c>
    </row>
    <row r="26" spans="1:9" s="104" customFormat="1" ht="35.25" customHeight="1" thickBot="1">
      <c r="A26" s="17" t="s">
        <v>212</v>
      </c>
      <c r="B26" s="150" t="str">
        <f>B12</f>
        <v>Q1'22</v>
      </c>
      <c r="C26" s="150" t="str">
        <f>C12</f>
        <v>Q1'21</v>
      </c>
      <c r="D26" s="150" t="s">
        <v>88</v>
      </c>
      <c r="E26" s="152"/>
      <c r="F26" s="150" t="s">
        <v>88</v>
      </c>
      <c r="G26" s="362"/>
      <c r="I26" s="362"/>
    </row>
    <row r="27" spans="1:9" s="1" customFormat="1" ht="12.75">
      <c r="B27" s="38"/>
      <c r="C27" s="38"/>
      <c r="D27" s="38"/>
      <c r="E27" s="38"/>
      <c r="F27" s="38"/>
      <c r="G27" s="38"/>
      <c r="H27" s="38"/>
      <c r="I27" s="38"/>
    </row>
    <row r="28" spans="1:9" s="1" customFormat="1" ht="12.75">
      <c r="A28" s="1" t="s">
        <v>90</v>
      </c>
      <c r="B28" s="42">
        <v>630</v>
      </c>
      <c r="C28" s="42">
        <v>555</v>
      </c>
      <c r="D28" s="131">
        <v>0.13</v>
      </c>
      <c r="E28" s="38"/>
      <c r="F28" s="157">
        <v>0.13</v>
      </c>
      <c r="G28" s="241" t="s">
        <v>84</v>
      </c>
      <c r="H28" s="38"/>
      <c r="I28" s="306" t="s">
        <v>84</v>
      </c>
    </row>
    <row r="29" spans="1:9" s="1" customFormat="1" ht="12.75">
      <c r="A29" s="1" t="s">
        <v>91</v>
      </c>
      <c r="B29" s="43">
        <v>451</v>
      </c>
      <c r="C29" s="43">
        <v>437</v>
      </c>
      <c r="D29" s="221">
        <v>0.03</v>
      </c>
      <c r="E29" s="38"/>
      <c r="F29" s="157">
        <v>0.06</v>
      </c>
      <c r="G29" s="159" t="s">
        <v>350</v>
      </c>
      <c r="H29" s="38"/>
      <c r="I29" s="43">
        <v>-13</v>
      </c>
    </row>
    <row r="30" spans="1:9" s="1" customFormat="1" ht="12.75">
      <c r="A30" s="1" t="s">
        <v>93</v>
      </c>
      <c r="B30" s="54">
        <v>586</v>
      </c>
      <c r="C30" s="54">
        <v>556</v>
      </c>
      <c r="D30" s="131">
        <v>0.05</v>
      </c>
      <c r="E30" s="38"/>
      <c r="F30" s="157">
        <v>0.06</v>
      </c>
      <c r="G30" s="159" t="s">
        <v>250</v>
      </c>
      <c r="H30" s="38"/>
      <c r="I30" s="54">
        <v>-6</v>
      </c>
    </row>
    <row r="31" spans="1:9" s="1" customFormat="1" ht="13.5" thickBot="1">
      <c r="A31" s="3" t="s">
        <v>178</v>
      </c>
      <c r="B31" s="44">
        <f>SUM(B28:B30)</f>
        <v>1667</v>
      </c>
      <c r="C31" s="44">
        <f>SUM(C28:C30)</f>
        <v>1548</v>
      </c>
      <c r="D31" s="131">
        <v>0.08</v>
      </c>
      <c r="E31" s="38"/>
      <c r="F31" s="157">
        <v>0.09</v>
      </c>
      <c r="G31" s="305" t="s">
        <v>250</v>
      </c>
      <c r="H31" s="38"/>
      <c r="I31" s="44">
        <f>SUM(I28:I30)</f>
        <v>-19</v>
      </c>
    </row>
    <row r="32" spans="1:9" s="104" customFormat="1" ht="13.5" thickTop="1">
      <c r="A32" s="3"/>
      <c r="B32" s="46"/>
      <c r="C32" s="46"/>
      <c r="D32" s="131"/>
      <c r="E32" s="38"/>
      <c r="F32" s="158"/>
      <c r="G32" s="160"/>
      <c r="H32" s="38"/>
      <c r="I32" s="42"/>
    </row>
    <row r="33" spans="1:9" s="1" customFormat="1" ht="12.75">
      <c r="A33" s="1" t="s">
        <v>173</v>
      </c>
      <c r="B33" s="42">
        <v>342</v>
      </c>
      <c r="C33" s="42">
        <v>327</v>
      </c>
      <c r="D33" s="131">
        <v>0.04</v>
      </c>
      <c r="E33" s="38"/>
      <c r="F33" s="158">
        <v>0.03</v>
      </c>
      <c r="G33" s="159" t="s">
        <v>301</v>
      </c>
      <c r="H33" s="38"/>
      <c r="I33" s="42">
        <v>4</v>
      </c>
    </row>
    <row r="34" spans="1:9" s="1" customFormat="1" ht="12.75">
      <c r="G34" s="104"/>
    </row>
    <row r="35" spans="1:9" s="104" customFormat="1" ht="12.75"/>
    <row r="36" spans="1:9" s="104" customFormat="1" ht="12.75"/>
    <row r="37" spans="1:9" s="104" customFormat="1" ht="36" customHeight="1">
      <c r="A37" s="363" t="s">
        <v>186</v>
      </c>
      <c r="B37" s="319"/>
      <c r="C37" s="319"/>
      <c r="D37" s="319"/>
      <c r="E37" s="319"/>
      <c r="F37" s="319"/>
      <c r="G37" s="319"/>
      <c r="H37" s="319"/>
      <c r="I37" s="319"/>
    </row>
    <row r="38" spans="1:9" s="104" customFormat="1" ht="14.25" customHeight="1"/>
    <row r="39" spans="1:9" s="104" customFormat="1" ht="35.25" customHeight="1">
      <c r="A39" s="363" t="s">
        <v>259</v>
      </c>
      <c r="B39" s="319"/>
      <c r="C39" s="319"/>
      <c r="D39" s="319"/>
      <c r="E39" s="319"/>
      <c r="F39" s="319"/>
      <c r="G39" s="319"/>
      <c r="H39" s="319"/>
      <c r="I39" s="319"/>
    </row>
    <row r="40" spans="1:9" s="104" customFormat="1" ht="13.5" customHeight="1"/>
    <row r="41" spans="1:9" s="104" customFormat="1" ht="12.75" customHeight="1">
      <c r="A41" s="363" t="s">
        <v>187</v>
      </c>
      <c r="B41" s="319"/>
      <c r="C41" s="319"/>
      <c r="D41" s="319"/>
      <c r="E41" s="319"/>
      <c r="F41" s="319"/>
      <c r="G41" s="319"/>
      <c r="H41" s="319"/>
      <c r="I41" s="319"/>
    </row>
    <row r="42" spans="1:9" s="1" customFormat="1" ht="12.75">
      <c r="A42" s="146"/>
      <c r="B42" s="149"/>
      <c r="C42" s="149"/>
      <c r="D42" s="149"/>
      <c r="E42" s="149"/>
      <c r="F42" s="149"/>
      <c r="G42" s="149"/>
      <c r="H42" s="149"/>
      <c r="I42" s="149"/>
    </row>
    <row r="43" spans="1:9" s="1" customFormat="1" ht="12.75" customHeight="1">
      <c r="A43" s="363" t="s">
        <v>180</v>
      </c>
      <c r="B43" s="319"/>
      <c r="C43" s="319"/>
      <c r="D43" s="319"/>
      <c r="E43" s="319"/>
      <c r="F43" s="319"/>
      <c r="G43" s="319"/>
      <c r="H43" s="319"/>
      <c r="I43" s="319"/>
    </row>
    <row r="44" spans="1:9" s="1" customFormat="1" ht="12.75">
      <c r="G44" s="104"/>
    </row>
    <row r="45" spans="1:9" s="1" customFormat="1" ht="12.75">
      <c r="G45" s="104"/>
    </row>
    <row r="46" spans="1:9" s="1" customFormat="1" ht="12.75">
      <c r="A46" s="311" t="str">
        <f>CONCATENATE(Index!$C$5,Index!$D$5,Index!C24)</f>
        <v>Page 12</v>
      </c>
      <c r="B46" s="311"/>
      <c r="C46" s="311"/>
      <c r="D46" s="311"/>
      <c r="E46" s="311"/>
      <c r="F46" s="311"/>
      <c r="G46" s="311"/>
      <c r="H46" s="311"/>
      <c r="I46" s="311"/>
    </row>
    <row r="47" spans="1:9" s="1" customFormat="1" ht="12.75">
      <c r="G47" s="104"/>
    </row>
    <row r="48" spans="1:9" s="1" customFormat="1" ht="12.75">
      <c r="G48" s="104"/>
    </row>
    <row r="49" spans="7:7" s="1" customFormat="1" ht="12.75">
      <c r="G49" s="104"/>
    </row>
    <row r="50" spans="7:7" s="1" customFormat="1" ht="12.75">
      <c r="G50" s="104"/>
    </row>
    <row r="51" spans="7:7" s="1" customFormat="1" ht="12.75">
      <c r="G51" s="104"/>
    </row>
    <row r="52" spans="7:7" s="1" customFormat="1" ht="12.75">
      <c r="G52" s="104"/>
    </row>
    <row r="53" spans="7:7" s="1" customFormat="1" ht="12.75">
      <c r="G53" s="104"/>
    </row>
    <row r="54" spans="7:7" s="1" customFormat="1" ht="12.75">
      <c r="G54" s="104"/>
    </row>
  </sheetData>
  <sheetProtection algorithmName="SHA-512" hashValue="8BgLempttrUH4DWm0riGNVFZCuzgS/JdVunnIU8DGK02Ji86Py8gwjFZv/PUi0Lur4fK+9Xx9K5du3N8KmcYCg==" saltValue="dTvXGLb3z0/uV0V5MlBTMQ==" spinCount="100000" sheet="1" objects="1" scenarios="1"/>
  <mergeCells count="17">
    <mergeCell ref="A1:I1"/>
    <mergeCell ref="A2:I2"/>
    <mergeCell ref="A3:I3"/>
    <mergeCell ref="A4:I4"/>
    <mergeCell ref="A5:I5"/>
    <mergeCell ref="A43:I43"/>
    <mergeCell ref="G25:G26"/>
    <mergeCell ref="I25:I26"/>
    <mergeCell ref="A46:I46"/>
    <mergeCell ref="A6:I6"/>
    <mergeCell ref="B8:I8"/>
    <mergeCell ref="B10:D10"/>
    <mergeCell ref="A37:I37"/>
    <mergeCell ref="A39:I39"/>
    <mergeCell ref="A41:I41"/>
    <mergeCell ref="F24:G24"/>
    <mergeCell ref="B24:D24"/>
  </mergeCells>
  <pageMargins left="0.7" right="0.7" top="0.75" bottom="0.75" header="0.3" footer="0.3"/>
  <pageSetup scale="6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pageSetUpPr fitToPage="1"/>
  </sheetPr>
  <dimension ref="A1:I54"/>
  <sheetViews>
    <sheetView zoomScale="80" zoomScaleNormal="80" workbookViewId="0">
      <selection sqref="A1:I1"/>
    </sheetView>
  </sheetViews>
  <sheetFormatPr defaultRowHeight="14.25"/>
  <cols>
    <col min="1" max="1" width="56.140625" style="15" customWidth="1"/>
    <col min="2" max="3" width="11.140625" style="15" customWidth="1"/>
    <col min="4" max="4" width="15.42578125" style="15" customWidth="1"/>
    <col min="5" max="5" width="3.7109375" style="15" customWidth="1"/>
    <col min="6" max="7" width="16.42578125" style="15" customWidth="1"/>
    <col min="8" max="8" width="3.7109375" style="15" customWidth="1"/>
    <col min="9" max="9" width="16.5703125" style="15" customWidth="1"/>
    <col min="10" max="16384" width="9.140625" style="15"/>
  </cols>
  <sheetData>
    <row r="1" spans="1:9" ht="15.75" customHeight="1">
      <c r="A1" s="316" t="s">
        <v>0</v>
      </c>
      <c r="B1" s="316"/>
      <c r="C1" s="316"/>
      <c r="D1" s="316"/>
      <c r="E1" s="316"/>
      <c r="F1" s="316"/>
      <c r="G1" s="316"/>
      <c r="H1" s="316"/>
      <c r="I1" s="316"/>
    </row>
    <row r="2" spans="1:9" ht="15.75" customHeight="1">
      <c r="A2" s="316" t="s">
        <v>266</v>
      </c>
      <c r="B2" s="316"/>
      <c r="C2" s="316"/>
      <c r="D2" s="316"/>
      <c r="E2" s="316"/>
      <c r="F2" s="316"/>
      <c r="G2" s="316"/>
      <c r="H2" s="316"/>
      <c r="I2" s="316"/>
    </row>
    <row r="3" spans="1:9" ht="15.75" customHeight="1">
      <c r="A3" s="316" t="s">
        <v>268</v>
      </c>
      <c r="B3" s="316"/>
      <c r="C3" s="316"/>
      <c r="D3" s="316"/>
      <c r="E3" s="316"/>
      <c r="F3" s="316"/>
      <c r="G3" s="316"/>
      <c r="H3" s="316"/>
      <c r="I3" s="316"/>
    </row>
    <row r="4" spans="1:9" ht="15.75" customHeight="1">
      <c r="A4" s="316" t="s">
        <v>85</v>
      </c>
      <c r="B4" s="316"/>
      <c r="C4" s="316"/>
      <c r="D4" s="316"/>
      <c r="E4" s="316"/>
      <c r="F4" s="316"/>
      <c r="G4" s="316"/>
      <c r="H4" s="316"/>
      <c r="I4" s="316"/>
    </row>
    <row r="5" spans="1:9" ht="15.75" customHeight="1">
      <c r="A5" s="316" t="s">
        <v>3</v>
      </c>
      <c r="B5" s="316"/>
      <c r="C5" s="316"/>
      <c r="D5" s="316"/>
      <c r="E5" s="316"/>
      <c r="F5" s="316"/>
      <c r="G5" s="316"/>
      <c r="H5" s="316"/>
      <c r="I5" s="316"/>
    </row>
    <row r="6" spans="1:9" ht="15.75" customHeight="1">
      <c r="A6" s="316" t="s">
        <v>4</v>
      </c>
      <c r="B6" s="316"/>
      <c r="C6" s="316"/>
      <c r="D6" s="316"/>
      <c r="E6" s="316"/>
      <c r="F6" s="316"/>
      <c r="G6" s="316"/>
      <c r="H6" s="316"/>
      <c r="I6" s="316"/>
    </row>
    <row r="7" spans="1:9" ht="15.75" customHeight="1"/>
    <row r="8" spans="1:9" s="104" customFormat="1" ht="12.75">
      <c r="B8" s="360" t="s">
        <v>86</v>
      </c>
      <c r="C8" s="360"/>
      <c r="D8" s="360"/>
      <c r="E8" s="360"/>
      <c r="F8" s="360"/>
      <c r="G8" s="360"/>
      <c r="H8" s="360"/>
      <c r="I8" s="360"/>
    </row>
    <row r="9" spans="1:9" s="104" customFormat="1" ht="12.75"/>
    <row r="10" spans="1:9" s="104" customFormat="1" ht="13.5" thickBot="1">
      <c r="B10" s="313" t="s">
        <v>87</v>
      </c>
      <c r="C10" s="313"/>
      <c r="D10" s="313"/>
      <c r="E10" s="7"/>
      <c r="F10" s="106"/>
      <c r="G10" s="106"/>
      <c r="H10" s="109"/>
      <c r="I10" s="151"/>
    </row>
    <row r="11" spans="1:9" s="104" customFormat="1" ht="12.75">
      <c r="D11" s="175" t="s">
        <v>86</v>
      </c>
      <c r="F11" s="107"/>
      <c r="G11" s="107"/>
      <c r="H11" s="107"/>
      <c r="I11" s="107"/>
    </row>
    <row r="12" spans="1:9" s="104" customFormat="1" ht="13.5" thickBot="1">
      <c r="A12" s="17" t="s">
        <v>142</v>
      </c>
      <c r="B12" s="150" t="s">
        <v>297</v>
      </c>
      <c r="C12" s="150" t="s">
        <v>208</v>
      </c>
      <c r="D12" s="177" t="s">
        <v>88</v>
      </c>
      <c r="F12" s="151"/>
      <c r="G12" s="151"/>
      <c r="H12" s="107"/>
      <c r="I12" s="151"/>
    </row>
    <row r="13" spans="1:9" s="104" customFormat="1" ht="12.75">
      <c r="F13" s="107"/>
      <c r="G13" s="107"/>
      <c r="H13" s="107"/>
      <c r="I13" s="107"/>
    </row>
    <row r="14" spans="1:9" s="104" customFormat="1" ht="12.75">
      <c r="A14" s="104" t="s">
        <v>90</v>
      </c>
      <c r="B14" s="42">
        <v>2404</v>
      </c>
      <c r="C14" s="42">
        <v>1968</v>
      </c>
      <c r="D14" s="131">
        <v>0.22</v>
      </c>
      <c r="E14" s="38"/>
      <c r="F14" s="58"/>
      <c r="G14" s="58"/>
      <c r="H14" s="56"/>
      <c r="I14" s="58"/>
    </row>
    <row r="15" spans="1:9" s="104" customFormat="1" ht="12.75">
      <c r="A15" s="104" t="s">
        <v>91</v>
      </c>
      <c r="B15" s="43">
        <v>1688</v>
      </c>
      <c r="C15" s="43">
        <v>1443</v>
      </c>
      <c r="D15" s="131">
        <v>0.17</v>
      </c>
      <c r="E15" s="38"/>
      <c r="F15" s="58"/>
      <c r="G15" s="58"/>
      <c r="H15" s="56"/>
      <c r="I15" s="58"/>
    </row>
    <row r="16" spans="1:9" s="104" customFormat="1" ht="12.75">
      <c r="A16" s="104" t="s">
        <v>93</v>
      </c>
      <c r="B16" s="54">
        <v>2227</v>
      </c>
      <c r="C16" s="54">
        <v>1928</v>
      </c>
      <c r="D16" s="131">
        <v>0.15</v>
      </c>
      <c r="E16" s="38"/>
      <c r="F16" s="58"/>
      <c r="G16" s="58"/>
      <c r="H16" s="56"/>
      <c r="I16" s="58"/>
    </row>
    <row r="17" spans="1:9" s="104" customFormat="1" ht="13.5" thickBot="1">
      <c r="A17" s="3" t="s">
        <v>92</v>
      </c>
      <c r="B17" s="44">
        <f>SUM(B14:B16)</f>
        <v>6319</v>
      </c>
      <c r="C17" s="44">
        <f>SUM(C14:C16)</f>
        <v>5339</v>
      </c>
      <c r="D17" s="131">
        <v>0.18</v>
      </c>
      <c r="E17" s="38"/>
      <c r="F17" s="46"/>
      <c r="G17" s="46"/>
      <c r="H17" s="56"/>
      <c r="I17" s="46"/>
    </row>
    <row r="18" spans="1:9" s="104" customFormat="1" ht="13.5" thickTop="1">
      <c r="A18" s="3"/>
      <c r="B18" s="46"/>
      <c r="C18" s="46"/>
      <c r="D18" s="131"/>
      <c r="E18" s="38"/>
      <c r="F18" s="46"/>
      <c r="G18" s="46"/>
      <c r="H18" s="56"/>
      <c r="I18" s="46"/>
    </row>
    <row r="19" spans="1:9" s="104" customFormat="1" ht="12.75">
      <c r="A19" s="104" t="s">
        <v>173</v>
      </c>
      <c r="B19" s="42">
        <v>1271</v>
      </c>
      <c r="C19" s="42">
        <v>1087</v>
      </c>
      <c r="D19" s="131">
        <v>0.17</v>
      </c>
      <c r="E19" s="38"/>
      <c r="F19" s="46"/>
      <c r="G19" s="46"/>
      <c r="H19" s="56"/>
      <c r="I19" s="46"/>
    </row>
    <row r="20" spans="1:9" s="104" customFormat="1" ht="12.75">
      <c r="B20" s="38"/>
      <c r="C20" s="38"/>
      <c r="D20" s="38"/>
      <c r="E20" s="38"/>
      <c r="F20" s="38"/>
      <c r="G20" s="38"/>
      <c r="H20" s="38"/>
      <c r="I20" s="38"/>
    </row>
    <row r="21" spans="1:9" s="104" customFormat="1" ht="12.75">
      <c r="B21" s="38"/>
      <c r="C21" s="38"/>
      <c r="D21" s="38"/>
      <c r="E21" s="38"/>
      <c r="F21" s="38"/>
      <c r="G21" s="38"/>
      <c r="H21" s="38"/>
      <c r="I21" s="38"/>
    </row>
    <row r="22" spans="1:9" s="104" customFormat="1" ht="12.75">
      <c r="B22" s="38"/>
      <c r="C22" s="38"/>
      <c r="D22" s="38"/>
      <c r="E22" s="38"/>
      <c r="F22" s="38"/>
      <c r="G22" s="38"/>
      <c r="H22" s="38"/>
      <c r="I22" s="38"/>
    </row>
    <row r="23" spans="1:9" s="104" customFormat="1" ht="12.75">
      <c r="B23" s="38"/>
      <c r="C23" s="38"/>
      <c r="D23" s="38"/>
      <c r="E23" s="38"/>
      <c r="F23" s="38"/>
      <c r="G23" s="38"/>
      <c r="H23" s="38"/>
      <c r="I23" s="38"/>
    </row>
    <row r="24" spans="1:9" s="104" customFormat="1" ht="43.5" customHeight="1" thickBot="1">
      <c r="B24" s="361" t="s">
        <v>182</v>
      </c>
      <c r="C24" s="361"/>
      <c r="D24" s="361"/>
      <c r="E24" s="7"/>
      <c r="F24" s="362" t="s">
        <v>184</v>
      </c>
      <c r="G24" s="362"/>
      <c r="H24" s="7"/>
      <c r="I24" s="150"/>
    </row>
    <row r="25" spans="1:9" s="104" customFormat="1" ht="16.5" customHeight="1">
      <c r="D25" s="175" t="s">
        <v>86</v>
      </c>
      <c r="F25" s="175" t="s">
        <v>86</v>
      </c>
      <c r="G25" s="366" t="s">
        <v>183</v>
      </c>
      <c r="I25" s="367" t="s">
        <v>185</v>
      </c>
    </row>
    <row r="26" spans="1:9" s="104" customFormat="1" ht="35.25" customHeight="1" thickBot="1">
      <c r="A26" s="17" t="s">
        <v>212</v>
      </c>
      <c r="B26" s="150" t="str">
        <f>B12</f>
        <v>FY21</v>
      </c>
      <c r="C26" s="150" t="str">
        <f>C12</f>
        <v>FY20</v>
      </c>
      <c r="D26" s="150" t="s">
        <v>88</v>
      </c>
      <c r="E26" s="152"/>
      <c r="F26" s="150" t="s">
        <v>88</v>
      </c>
      <c r="G26" s="362"/>
      <c r="I26" s="361"/>
    </row>
    <row r="27" spans="1:9" s="104" customFormat="1" ht="12.75">
      <c r="B27" s="38"/>
      <c r="C27" s="38"/>
      <c r="D27" s="38"/>
      <c r="E27" s="38"/>
      <c r="F27" s="38"/>
      <c r="G27" s="38"/>
      <c r="H27" s="38"/>
      <c r="I27" s="38"/>
    </row>
    <row r="28" spans="1:9" s="104" customFormat="1" ht="12.75">
      <c r="A28" s="104" t="s">
        <v>90</v>
      </c>
      <c r="B28" s="42">
        <v>2390</v>
      </c>
      <c r="C28" s="42">
        <v>1968</v>
      </c>
      <c r="D28" s="131">
        <v>0.21</v>
      </c>
      <c r="E28" s="38"/>
      <c r="F28" s="131">
        <v>0.21</v>
      </c>
      <c r="G28" s="271" t="s">
        <v>84</v>
      </c>
      <c r="H28" s="38"/>
      <c r="I28" s="42">
        <v>3</v>
      </c>
    </row>
    <row r="29" spans="1:9" s="104" customFormat="1" ht="12.75">
      <c r="A29" s="104" t="s">
        <v>91</v>
      </c>
      <c r="B29" s="43">
        <v>1688</v>
      </c>
      <c r="C29" s="43">
        <v>1443</v>
      </c>
      <c r="D29" s="131">
        <v>0.17</v>
      </c>
      <c r="E29" s="38"/>
      <c r="F29" s="131">
        <v>0.12</v>
      </c>
      <c r="G29" s="272" t="s">
        <v>309</v>
      </c>
      <c r="H29" s="38"/>
      <c r="I29" s="43">
        <v>79</v>
      </c>
    </row>
    <row r="30" spans="1:9" s="104" customFormat="1" ht="12.75">
      <c r="A30" s="104" t="s">
        <v>93</v>
      </c>
      <c r="B30" s="54">
        <v>2227</v>
      </c>
      <c r="C30" s="54">
        <v>1928</v>
      </c>
      <c r="D30" s="131">
        <v>0.15</v>
      </c>
      <c r="E30" s="38"/>
      <c r="F30" s="131">
        <v>0.12</v>
      </c>
      <c r="G30" s="159" t="s">
        <v>280</v>
      </c>
      <c r="H30" s="38"/>
      <c r="I30" s="54">
        <v>71</v>
      </c>
    </row>
    <row r="31" spans="1:9" s="104" customFormat="1" ht="13.5" thickBot="1">
      <c r="A31" s="3" t="s">
        <v>178</v>
      </c>
      <c r="B31" s="44">
        <f>SUM(B28:B30)</f>
        <v>6305</v>
      </c>
      <c r="C31" s="44">
        <f>SUM(C28:C30)</f>
        <v>5339</v>
      </c>
      <c r="D31" s="131">
        <v>0.18</v>
      </c>
      <c r="E31" s="38"/>
      <c r="F31" s="131">
        <v>0.15</v>
      </c>
      <c r="G31" s="272" t="s">
        <v>280</v>
      </c>
      <c r="H31" s="38"/>
      <c r="I31" s="44">
        <f>SUM(I28:I30)</f>
        <v>153</v>
      </c>
    </row>
    <row r="32" spans="1:9" s="104" customFormat="1" ht="13.5" thickTop="1">
      <c r="A32" s="3"/>
      <c r="B32" s="46"/>
      <c r="C32" s="46"/>
      <c r="D32" s="131"/>
      <c r="E32" s="38"/>
      <c r="F32" s="131"/>
      <c r="G32" s="160"/>
      <c r="H32" s="38"/>
      <c r="I32" s="42"/>
    </row>
    <row r="33" spans="1:9" s="104" customFormat="1" ht="12.75">
      <c r="A33" s="104" t="s">
        <v>173</v>
      </c>
      <c r="B33" s="42">
        <v>1271</v>
      </c>
      <c r="C33" s="42">
        <v>1087</v>
      </c>
      <c r="D33" s="131">
        <v>0.17</v>
      </c>
      <c r="E33" s="38"/>
      <c r="F33" s="131">
        <v>0.13</v>
      </c>
      <c r="G33" s="272" t="s">
        <v>281</v>
      </c>
      <c r="H33" s="38"/>
      <c r="I33" s="42">
        <v>46</v>
      </c>
    </row>
    <row r="34" spans="1:9" s="104" customFormat="1" ht="12.75"/>
    <row r="35" spans="1:9" s="104" customFormat="1" ht="12.75"/>
    <row r="36" spans="1:9" s="104" customFormat="1" ht="12.75"/>
    <row r="37" spans="1:9" s="104" customFormat="1" ht="36" customHeight="1">
      <c r="A37" s="363" t="s">
        <v>186</v>
      </c>
      <c r="B37" s="319"/>
      <c r="C37" s="319"/>
      <c r="D37" s="319"/>
      <c r="E37" s="319"/>
      <c r="F37" s="319"/>
      <c r="G37" s="319"/>
      <c r="H37" s="319"/>
      <c r="I37" s="319"/>
    </row>
    <row r="38" spans="1:9" s="104" customFormat="1" ht="14.25" customHeight="1"/>
    <row r="39" spans="1:9" s="104" customFormat="1" ht="35.25" customHeight="1">
      <c r="A39" s="363" t="s">
        <v>259</v>
      </c>
      <c r="B39" s="319"/>
      <c r="C39" s="319"/>
      <c r="D39" s="319"/>
      <c r="E39" s="319"/>
      <c r="F39" s="319"/>
      <c r="G39" s="319"/>
      <c r="H39" s="319"/>
      <c r="I39" s="319"/>
    </row>
    <row r="40" spans="1:9" s="104" customFormat="1" ht="13.5" customHeight="1"/>
    <row r="41" spans="1:9" s="104" customFormat="1" ht="12.75" customHeight="1">
      <c r="A41" s="363" t="s">
        <v>248</v>
      </c>
      <c r="B41" s="319"/>
      <c r="C41" s="319"/>
      <c r="D41" s="319"/>
      <c r="E41" s="319"/>
      <c r="F41" s="319"/>
      <c r="G41" s="319"/>
      <c r="H41" s="319"/>
      <c r="I41" s="319"/>
    </row>
    <row r="42" spans="1:9" s="104" customFormat="1" ht="12.75">
      <c r="A42" s="146"/>
      <c r="B42" s="176"/>
      <c r="C42" s="176"/>
      <c r="D42" s="176"/>
      <c r="E42" s="176"/>
      <c r="F42" s="176"/>
      <c r="G42" s="176"/>
      <c r="H42" s="176"/>
      <c r="I42" s="176"/>
    </row>
    <row r="43" spans="1:9" s="104" customFormat="1" ht="12.75" customHeight="1">
      <c r="A43" s="363" t="s">
        <v>180</v>
      </c>
      <c r="B43" s="319"/>
      <c r="C43" s="319"/>
      <c r="D43" s="319"/>
      <c r="E43" s="319"/>
      <c r="F43" s="319"/>
      <c r="G43" s="319"/>
      <c r="H43" s="319"/>
      <c r="I43" s="319"/>
    </row>
    <row r="44" spans="1:9" s="104" customFormat="1" ht="12.75"/>
    <row r="45" spans="1:9" s="104" customFormat="1" ht="12.75"/>
    <row r="46" spans="1:9" s="104" customFormat="1" ht="12.75">
      <c r="A46" s="311" t="str">
        <f>CONCATENATE(Index!$C$5,Index!$D$5,Index!C25)</f>
        <v xml:space="preserve">Page </v>
      </c>
      <c r="B46" s="311"/>
      <c r="C46" s="311"/>
      <c r="D46" s="311"/>
      <c r="E46" s="311"/>
      <c r="F46" s="311"/>
      <c r="G46" s="311"/>
      <c r="H46" s="311"/>
      <c r="I46" s="311"/>
    </row>
    <row r="47" spans="1:9" s="104" customFormat="1" ht="12.75"/>
    <row r="48" spans="1:9" s="104" customFormat="1" ht="12.75"/>
    <row r="49" s="104" customFormat="1" ht="12.75"/>
    <row r="50" s="104" customFormat="1" ht="12.75"/>
    <row r="51" s="104" customFormat="1" ht="12.75"/>
    <row r="52" s="104" customFormat="1" ht="12.75"/>
    <row r="53" s="104" customFormat="1" ht="12.75"/>
    <row r="54" s="104" customFormat="1" ht="12.75"/>
  </sheetData>
  <sheetProtection algorithmName="SHA-512" hashValue="oG+AAuxXM1Hl9P2sy5h4G53i0+CG/e9+L2r1Je9cOOwAG38GNYzN4oZnQf2AGfHaTcUXUvrJQqCUHWVrI/aIdA==" saltValue="TDRlB0cNAczh8crjCccmhg==" spinCount="100000" sheet="1" objects="1" scenarios="1"/>
  <mergeCells count="17">
    <mergeCell ref="A37:I37"/>
    <mergeCell ref="A39:I39"/>
    <mergeCell ref="A41:I41"/>
    <mergeCell ref="A43:I43"/>
    <mergeCell ref="A46:I46"/>
    <mergeCell ref="I25:I26"/>
    <mergeCell ref="A1:I1"/>
    <mergeCell ref="A2:I2"/>
    <mergeCell ref="A3:I3"/>
    <mergeCell ref="A4:I4"/>
    <mergeCell ref="A5:I5"/>
    <mergeCell ref="A6:I6"/>
    <mergeCell ref="B8:I8"/>
    <mergeCell ref="B10:D10"/>
    <mergeCell ref="B24:D24"/>
    <mergeCell ref="F24:G24"/>
    <mergeCell ref="G25:G26"/>
  </mergeCells>
  <pageMargins left="0.7" right="0.7" top="0.75" bottom="0.75" header="0.3" footer="0.3"/>
  <pageSetup scale="6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5A90F-D010-4BCA-BAF5-3D11F71F6B13}">
  <sheetPr codeName="Sheet17">
    <pageSetUpPr fitToPage="1"/>
  </sheetPr>
  <dimension ref="A1:K64"/>
  <sheetViews>
    <sheetView zoomScale="80" zoomScaleNormal="80" workbookViewId="0">
      <selection sqref="A1:I1"/>
    </sheetView>
  </sheetViews>
  <sheetFormatPr defaultRowHeight="14.25"/>
  <cols>
    <col min="1" max="1" width="56.140625" style="15" customWidth="1"/>
    <col min="2" max="3" width="11.140625" style="15" customWidth="1"/>
    <col min="4" max="4" width="15.42578125" style="15" customWidth="1"/>
    <col min="5" max="5" width="3.7109375" style="15" customWidth="1"/>
    <col min="6" max="7" width="16.42578125" style="15" customWidth="1"/>
    <col min="8" max="8" width="3.7109375" style="15" customWidth="1"/>
    <col min="9" max="9" width="16.5703125" style="15" customWidth="1"/>
    <col min="10" max="16384" width="9.140625" style="15"/>
  </cols>
  <sheetData>
    <row r="1" spans="1:9" ht="15.75" customHeight="1">
      <c r="A1" s="316" t="s">
        <v>0</v>
      </c>
      <c r="B1" s="316"/>
      <c r="C1" s="316"/>
      <c r="D1" s="316"/>
      <c r="E1" s="316"/>
      <c r="F1" s="316"/>
      <c r="G1" s="316"/>
      <c r="H1" s="316"/>
      <c r="I1" s="316"/>
    </row>
    <row r="2" spans="1:9" ht="15.75" customHeight="1">
      <c r="A2" s="316" t="s">
        <v>267</v>
      </c>
      <c r="B2" s="316"/>
      <c r="C2" s="316"/>
      <c r="D2" s="316"/>
      <c r="E2" s="316"/>
      <c r="F2" s="316"/>
      <c r="G2" s="316"/>
      <c r="H2" s="316"/>
      <c r="I2" s="316"/>
    </row>
    <row r="3" spans="1:9" ht="15.75" customHeight="1">
      <c r="A3" s="316" t="s">
        <v>268</v>
      </c>
      <c r="B3" s="316"/>
      <c r="C3" s="316"/>
      <c r="D3" s="316"/>
      <c r="E3" s="316"/>
      <c r="F3" s="316"/>
      <c r="G3" s="316"/>
      <c r="H3" s="316"/>
      <c r="I3" s="316"/>
    </row>
    <row r="4" spans="1:9" ht="15.75" customHeight="1">
      <c r="A4" s="316" t="s">
        <v>85</v>
      </c>
      <c r="B4" s="316"/>
      <c r="C4" s="316"/>
      <c r="D4" s="316"/>
      <c r="E4" s="316"/>
      <c r="F4" s="316"/>
      <c r="G4" s="316"/>
      <c r="H4" s="316"/>
      <c r="I4" s="316"/>
    </row>
    <row r="5" spans="1:9" ht="15.75" customHeight="1">
      <c r="A5" s="316" t="s">
        <v>3</v>
      </c>
      <c r="B5" s="316"/>
      <c r="C5" s="316"/>
      <c r="D5" s="316"/>
      <c r="E5" s="316"/>
      <c r="F5" s="316"/>
      <c r="G5" s="316"/>
      <c r="H5" s="316"/>
      <c r="I5" s="316"/>
    </row>
    <row r="6" spans="1:9" ht="15.75" customHeight="1">
      <c r="A6" s="316" t="s">
        <v>4</v>
      </c>
      <c r="B6" s="316"/>
      <c r="C6" s="316"/>
      <c r="D6" s="316"/>
      <c r="E6" s="316"/>
      <c r="F6" s="316"/>
      <c r="G6" s="316"/>
      <c r="H6" s="316"/>
      <c r="I6" s="316"/>
    </row>
    <row r="7" spans="1:9" ht="15.75" customHeight="1"/>
    <row r="8" spans="1:9" s="104" customFormat="1" ht="12.75">
      <c r="B8" s="360" t="s">
        <v>86</v>
      </c>
      <c r="C8" s="360"/>
      <c r="D8" s="360"/>
      <c r="E8" s="360"/>
      <c r="F8" s="360"/>
      <c r="G8" s="360"/>
      <c r="H8" s="360"/>
      <c r="I8" s="360"/>
    </row>
    <row r="9" spans="1:9" s="104" customFormat="1" ht="12.75"/>
    <row r="10" spans="1:9" s="104" customFormat="1" ht="32.25" customHeight="1" thickBot="1">
      <c r="B10" s="368" t="s">
        <v>87</v>
      </c>
      <c r="C10" s="368"/>
      <c r="D10" s="368"/>
      <c r="E10" s="7"/>
      <c r="F10" s="208"/>
      <c r="G10" s="208"/>
      <c r="H10" s="7"/>
      <c r="I10" s="202"/>
    </row>
    <row r="11" spans="1:9" s="104" customFormat="1" ht="12.75">
      <c r="D11" s="202" t="s">
        <v>86</v>
      </c>
    </row>
    <row r="12" spans="1:9" s="104" customFormat="1" ht="13.5" thickBot="1">
      <c r="A12" s="17" t="s">
        <v>239</v>
      </c>
      <c r="B12" s="150" t="s">
        <v>334</v>
      </c>
      <c r="C12" s="150" t="s">
        <v>260</v>
      </c>
      <c r="D12" s="204" t="s">
        <v>88</v>
      </c>
      <c r="F12" s="202"/>
      <c r="G12" s="202"/>
      <c r="I12" s="202"/>
    </row>
    <row r="13" spans="1:9" s="104" customFormat="1" ht="12.75"/>
    <row r="14" spans="1:9" s="104" customFormat="1" ht="12.75" hidden="1">
      <c r="A14" s="104" t="s">
        <v>73</v>
      </c>
      <c r="B14" s="4">
        <v>1238</v>
      </c>
      <c r="C14" s="4">
        <v>1238</v>
      </c>
      <c r="D14" s="209" t="s">
        <v>179</v>
      </c>
      <c r="F14" s="4"/>
      <c r="G14" s="4"/>
      <c r="I14" s="4"/>
    </row>
    <row r="15" spans="1:9" s="104" customFormat="1" ht="12.75" hidden="1"/>
    <row r="16" spans="1:9" s="104" customFormat="1" ht="12.75">
      <c r="A16" s="104" t="s">
        <v>240</v>
      </c>
      <c r="B16" s="4">
        <v>602</v>
      </c>
      <c r="C16" s="4">
        <v>521</v>
      </c>
      <c r="D16" s="210">
        <v>0.16</v>
      </c>
      <c r="F16" s="5"/>
      <c r="G16" s="5"/>
      <c r="I16" s="5"/>
    </row>
    <row r="17" spans="1:9" s="104" customFormat="1" ht="12.75">
      <c r="A17" s="104" t="s">
        <v>241</v>
      </c>
      <c r="B17" s="5">
        <v>141</v>
      </c>
      <c r="C17" s="5">
        <v>142</v>
      </c>
      <c r="D17" s="241">
        <v>-1</v>
      </c>
      <c r="F17" s="5"/>
      <c r="G17" s="5"/>
      <c r="I17" s="5"/>
    </row>
    <row r="18" spans="1:9" s="104" customFormat="1" ht="12.75">
      <c r="A18" s="104" t="s">
        <v>242</v>
      </c>
      <c r="B18" s="5">
        <v>243</v>
      </c>
      <c r="C18" s="5">
        <v>216</v>
      </c>
      <c r="D18" s="210">
        <v>0.12</v>
      </c>
      <c r="F18" s="5"/>
      <c r="G18" s="5"/>
      <c r="I18" s="5"/>
    </row>
    <row r="19" spans="1:9" s="104" customFormat="1" ht="12.75">
      <c r="A19" s="104" t="s">
        <v>243</v>
      </c>
      <c r="B19" s="5">
        <v>373</v>
      </c>
      <c r="C19" s="5">
        <v>328</v>
      </c>
      <c r="D19" s="210">
        <v>0.14000000000000001</v>
      </c>
      <c r="F19" s="5"/>
      <c r="G19" s="5"/>
      <c r="I19" s="5"/>
    </row>
    <row r="20" spans="1:9" s="104" customFormat="1" ht="12.75">
      <c r="A20" s="104" t="s">
        <v>244</v>
      </c>
      <c r="B20" s="5">
        <v>158</v>
      </c>
      <c r="C20" s="5">
        <v>163</v>
      </c>
      <c r="D20" s="210">
        <v>-0.03</v>
      </c>
      <c r="F20" s="5"/>
      <c r="G20" s="5"/>
      <c r="I20" s="5"/>
    </row>
    <row r="21" spans="1:9" s="104" customFormat="1" ht="12.75">
      <c r="A21" s="104" t="s">
        <v>245</v>
      </c>
      <c r="B21" s="5">
        <v>157</v>
      </c>
      <c r="C21" s="5">
        <v>178</v>
      </c>
      <c r="D21" s="210">
        <v>-0.12</v>
      </c>
      <c r="F21" s="5"/>
      <c r="G21" s="5"/>
      <c r="I21" s="5"/>
    </row>
    <row r="22" spans="1:9" s="104" customFormat="1" ht="13.5" thickBot="1">
      <c r="A22" s="3" t="s">
        <v>92</v>
      </c>
      <c r="B22" s="10">
        <f>SUM(B16:B21)</f>
        <v>1674</v>
      </c>
      <c r="C22" s="10">
        <f>SUM(C16:C21)</f>
        <v>1548</v>
      </c>
      <c r="D22" s="210">
        <v>0.08</v>
      </c>
      <c r="F22" s="4"/>
      <c r="G22" s="4"/>
      <c r="I22" s="4"/>
    </row>
    <row r="23" spans="1:9" s="104" customFormat="1" ht="13.5" thickTop="1">
      <c r="A23" s="3"/>
      <c r="B23" s="4"/>
      <c r="C23" s="4"/>
      <c r="D23" s="162"/>
      <c r="F23" s="4"/>
      <c r="G23" s="4"/>
      <c r="I23" s="4"/>
    </row>
    <row r="24" spans="1:9" s="104" customFormat="1" ht="12.75">
      <c r="B24" s="4"/>
      <c r="C24" s="4"/>
      <c r="D24" s="162"/>
      <c r="F24" s="4"/>
      <c r="G24" s="4"/>
      <c r="I24" s="4"/>
    </row>
    <row r="25" spans="1:9" s="104" customFormat="1" ht="12.75"/>
    <row r="26" spans="1:9" s="104" customFormat="1" ht="12.75"/>
    <row r="27" spans="1:9" s="104" customFormat="1" ht="12.75"/>
    <row r="28" spans="1:9" s="104" customFormat="1" ht="12.75"/>
    <row r="29" spans="1:9" s="104" customFormat="1" ht="43.5" customHeight="1" thickBot="1">
      <c r="B29" s="361" t="s">
        <v>182</v>
      </c>
      <c r="C29" s="361"/>
      <c r="D29" s="361"/>
      <c r="E29" s="7"/>
      <c r="F29" s="362" t="s">
        <v>184</v>
      </c>
      <c r="G29" s="362"/>
      <c r="H29" s="7"/>
      <c r="I29" s="150"/>
    </row>
    <row r="30" spans="1:9" s="104" customFormat="1" ht="16.5" customHeight="1">
      <c r="D30" s="202" t="s">
        <v>86</v>
      </c>
      <c r="F30" s="202" t="s">
        <v>86</v>
      </c>
      <c r="G30" s="366" t="s">
        <v>183</v>
      </c>
      <c r="I30" s="366" t="s">
        <v>185</v>
      </c>
    </row>
    <row r="31" spans="1:9" s="104" customFormat="1" ht="35.25" customHeight="1" thickBot="1">
      <c r="A31" s="17" t="s">
        <v>246</v>
      </c>
      <c r="B31" s="150" t="str">
        <f>B12</f>
        <v>Q1'22</v>
      </c>
      <c r="C31" s="150" t="str">
        <f>C12</f>
        <v>Q1'21</v>
      </c>
      <c r="D31" s="150" t="s">
        <v>88</v>
      </c>
      <c r="E31" s="152"/>
      <c r="F31" s="150" t="s">
        <v>88</v>
      </c>
      <c r="G31" s="362"/>
      <c r="I31" s="362"/>
    </row>
    <row r="32" spans="1:9" s="104" customFormat="1" ht="12.75"/>
    <row r="33" spans="1:11" s="104" customFormat="1" ht="12.75" hidden="1">
      <c r="A33" s="104" t="s">
        <v>73</v>
      </c>
      <c r="B33" s="4">
        <v>1197</v>
      </c>
      <c r="C33" s="4">
        <v>1238</v>
      </c>
      <c r="D33" s="210">
        <v>-0.03</v>
      </c>
      <c r="F33" s="210">
        <v>-0.01</v>
      </c>
      <c r="G33" s="211" t="s">
        <v>247</v>
      </c>
      <c r="I33" s="212"/>
    </row>
    <row r="34" spans="1:11" s="104" customFormat="1" ht="12.75" hidden="1">
      <c r="G34" s="213"/>
      <c r="I34" s="214"/>
    </row>
    <row r="35" spans="1:11" s="104" customFormat="1" ht="12.75">
      <c r="A35" s="104" t="s">
        <v>240</v>
      </c>
      <c r="B35" s="4">
        <v>602</v>
      </c>
      <c r="C35" s="4">
        <v>521</v>
      </c>
      <c r="D35" s="210">
        <v>0.16</v>
      </c>
      <c r="E35" s="38"/>
      <c r="F35" s="48">
        <v>0.17</v>
      </c>
      <c r="G35" s="305" t="s">
        <v>250</v>
      </c>
      <c r="I35" s="308">
        <v>-7</v>
      </c>
      <c r="K35" s="237"/>
    </row>
    <row r="36" spans="1:11" s="104" customFormat="1" ht="12.75">
      <c r="A36" s="104" t="s">
        <v>241</v>
      </c>
      <c r="B36" s="5">
        <v>141</v>
      </c>
      <c r="C36" s="5">
        <v>142</v>
      </c>
      <c r="D36" s="210">
        <v>-0.01</v>
      </c>
      <c r="E36" s="38"/>
      <c r="F36" s="240" t="s">
        <v>84</v>
      </c>
      <c r="G36" s="305" t="s">
        <v>250</v>
      </c>
      <c r="I36" s="309">
        <v>-1</v>
      </c>
      <c r="K36" s="237"/>
    </row>
    <row r="37" spans="1:11" s="104" customFormat="1" ht="12.75">
      <c r="A37" s="104" t="s">
        <v>242</v>
      </c>
      <c r="B37" s="5">
        <v>236</v>
      </c>
      <c r="C37" s="5">
        <v>216</v>
      </c>
      <c r="D37" s="210">
        <v>0.09</v>
      </c>
      <c r="E37" s="38"/>
      <c r="F37" s="48">
        <v>0.11</v>
      </c>
      <c r="G37" s="305" t="s">
        <v>247</v>
      </c>
      <c r="I37" s="310">
        <v>-4</v>
      </c>
      <c r="K37" s="237"/>
    </row>
    <row r="38" spans="1:11" s="104" customFormat="1" ht="12.75">
      <c r="A38" s="104" t="s">
        <v>243</v>
      </c>
      <c r="B38" s="5">
        <v>373</v>
      </c>
      <c r="C38" s="5">
        <v>328</v>
      </c>
      <c r="D38" s="210">
        <v>0.14000000000000001</v>
      </c>
      <c r="E38" s="38"/>
      <c r="F38" s="48">
        <v>0.15</v>
      </c>
      <c r="G38" s="234" t="s">
        <v>250</v>
      </c>
      <c r="I38" s="310">
        <v>-4</v>
      </c>
      <c r="K38" s="237"/>
    </row>
    <row r="39" spans="1:11" s="104" customFormat="1" ht="12.75">
      <c r="A39" s="104" t="s">
        <v>244</v>
      </c>
      <c r="B39" s="5">
        <v>158</v>
      </c>
      <c r="C39" s="5">
        <v>163</v>
      </c>
      <c r="D39" s="210">
        <v>-0.03</v>
      </c>
      <c r="E39" s="38"/>
      <c r="F39" s="48">
        <v>-0.02</v>
      </c>
      <c r="G39" s="234" t="s">
        <v>250</v>
      </c>
      <c r="I39" s="310">
        <v>-2</v>
      </c>
      <c r="K39" s="237"/>
    </row>
    <row r="40" spans="1:11" s="104" customFormat="1" ht="12.75">
      <c r="A40" s="104" t="s">
        <v>245</v>
      </c>
      <c r="B40" s="5">
        <v>157</v>
      </c>
      <c r="C40" s="5">
        <v>178</v>
      </c>
      <c r="D40" s="210">
        <v>-0.12</v>
      </c>
      <c r="E40" s="38"/>
      <c r="F40" s="48">
        <v>-0.11</v>
      </c>
      <c r="G40" s="234" t="s">
        <v>250</v>
      </c>
      <c r="I40" s="309">
        <v>-1</v>
      </c>
      <c r="K40" s="237"/>
    </row>
    <row r="41" spans="1:11" s="104" customFormat="1" ht="13.5" thickBot="1">
      <c r="A41" s="3" t="s">
        <v>178</v>
      </c>
      <c r="B41" s="44">
        <f>SUM(B35:B40)</f>
        <v>1667</v>
      </c>
      <c r="C41" s="44">
        <f>SUM(C35:C40)</f>
        <v>1548</v>
      </c>
      <c r="D41" s="48">
        <v>0.08</v>
      </c>
      <c r="E41" s="38"/>
      <c r="F41" s="48">
        <v>0.09</v>
      </c>
      <c r="G41" s="305" t="s">
        <v>250</v>
      </c>
      <c r="I41" s="276">
        <f>SUM(I35:I40)</f>
        <v>-19</v>
      </c>
      <c r="K41" s="237"/>
    </row>
    <row r="42" spans="1:11" s="104" customFormat="1" ht="13.5" thickTop="1">
      <c r="A42" s="3"/>
      <c r="B42" s="4"/>
      <c r="C42" s="4"/>
      <c r="D42" s="162"/>
      <c r="F42" s="216"/>
      <c r="G42" s="217"/>
      <c r="I42" s="4"/>
    </row>
    <row r="43" spans="1:11" s="104" customFormat="1" ht="12.75">
      <c r="B43" s="4"/>
      <c r="C43" s="4"/>
      <c r="D43" s="162"/>
      <c r="F43" s="216"/>
      <c r="G43" s="215"/>
      <c r="I43" s="212"/>
    </row>
    <row r="44" spans="1:11" s="104" customFormat="1" ht="12.75"/>
    <row r="45" spans="1:11" s="104" customFormat="1" ht="12.75"/>
    <row r="46" spans="1:11" s="104" customFormat="1" ht="12.75"/>
    <row r="47" spans="1:11" s="104" customFormat="1" ht="36" customHeight="1">
      <c r="A47" s="363" t="s">
        <v>186</v>
      </c>
      <c r="B47" s="319"/>
      <c r="C47" s="319"/>
      <c r="D47" s="319"/>
      <c r="E47" s="319"/>
      <c r="F47" s="319"/>
      <c r="G47" s="319"/>
      <c r="H47" s="319"/>
      <c r="I47" s="319"/>
    </row>
    <row r="48" spans="1:11" s="104" customFormat="1" ht="14.25" customHeight="1"/>
    <row r="49" spans="1:9" s="104" customFormat="1" ht="35.25" customHeight="1">
      <c r="A49" s="363" t="s">
        <v>259</v>
      </c>
      <c r="B49" s="319"/>
      <c r="C49" s="319"/>
      <c r="D49" s="319"/>
      <c r="E49" s="319"/>
      <c r="F49" s="319"/>
      <c r="G49" s="319"/>
      <c r="H49" s="319"/>
      <c r="I49" s="319"/>
    </row>
    <row r="50" spans="1:9" s="104" customFormat="1" ht="13.5" customHeight="1"/>
    <row r="51" spans="1:9" s="104" customFormat="1" ht="12.75" customHeight="1">
      <c r="A51" s="363" t="s">
        <v>187</v>
      </c>
      <c r="B51" s="319"/>
      <c r="C51" s="319"/>
      <c r="D51" s="319"/>
      <c r="E51" s="319"/>
      <c r="F51" s="319"/>
      <c r="G51" s="319"/>
      <c r="H51" s="319"/>
      <c r="I51" s="319"/>
    </row>
    <row r="52" spans="1:9" s="104" customFormat="1" ht="12.75">
      <c r="A52" s="205"/>
      <c r="B52" s="203"/>
      <c r="C52" s="203"/>
      <c r="D52" s="203"/>
      <c r="E52" s="203"/>
      <c r="F52" s="203"/>
      <c r="G52" s="203"/>
      <c r="H52" s="203"/>
      <c r="I52" s="203"/>
    </row>
    <row r="53" spans="1:9" s="104" customFormat="1" ht="12.75" customHeight="1">
      <c r="A53" s="363" t="s">
        <v>180</v>
      </c>
      <c r="B53" s="319"/>
      <c r="C53" s="319"/>
      <c r="D53" s="319"/>
      <c r="E53" s="319"/>
      <c r="F53" s="319"/>
      <c r="G53" s="319"/>
      <c r="H53" s="319"/>
      <c r="I53" s="319"/>
    </row>
    <row r="54" spans="1:9" s="104" customFormat="1" ht="12.75"/>
    <row r="55" spans="1:9" s="104" customFormat="1" ht="12.75"/>
    <row r="56" spans="1:9" s="104" customFormat="1" ht="12.75">
      <c r="A56" s="311" t="str">
        <f>CONCATENATE(Index!$C$5,Index!$D$5,Index!C26)</f>
        <v>Page 13</v>
      </c>
      <c r="B56" s="311"/>
      <c r="C56" s="311"/>
      <c r="D56" s="311"/>
      <c r="E56" s="311"/>
      <c r="F56" s="311"/>
      <c r="G56" s="311"/>
      <c r="H56" s="311"/>
      <c r="I56" s="311"/>
    </row>
    <row r="57" spans="1:9" s="104" customFormat="1" ht="12.75"/>
    <row r="58" spans="1:9" s="104" customFormat="1" ht="12.75"/>
    <row r="59" spans="1:9" s="104" customFormat="1" ht="12.75"/>
    <row r="60" spans="1:9" s="104" customFormat="1" ht="12.75"/>
    <row r="61" spans="1:9" s="104" customFormat="1" ht="12.75"/>
    <row r="62" spans="1:9" s="104" customFormat="1" ht="12.75"/>
    <row r="63" spans="1:9" s="104" customFormat="1" ht="12.75"/>
    <row r="64" spans="1:9" s="104" customFormat="1" ht="12.75"/>
  </sheetData>
  <sheetProtection algorithmName="SHA-512" hashValue="k4OVPTLASjjWofzQ1RHYhW7Es4ewcxoKt1O4/Ul8mAAumEjpfunQGmggHMc3soVXWz0FVXHfWqAL/PKlKOpPYQ==" saltValue="jyjbOgWy5Bnatu8FOjqtgw==" spinCount="100000" sheet="1" objects="1" scenarios="1"/>
  <mergeCells count="17">
    <mergeCell ref="A6:I6"/>
    <mergeCell ref="A1:I1"/>
    <mergeCell ref="A2:I2"/>
    <mergeCell ref="A3:I3"/>
    <mergeCell ref="A4:I4"/>
    <mergeCell ref="A5:I5"/>
    <mergeCell ref="B8:I8"/>
    <mergeCell ref="B10:D10"/>
    <mergeCell ref="B29:D29"/>
    <mergeCell ref="F29:G29"/>
    <mergeCell ref="G30:G31"/>
    <mergeCell ref="I30:I31"/>
    <mergeCell ref="A47:I47"/>
    <mergeCell ref="A49:I49"/>
    <mergeCell ref="A51:I51"/>
    <mergeCell ref="A53:I53"/>
    <mergeCell ref="A56:I56"/>
  </mergeCells>
  <pageMargins left="0.7" right="0.7" top="0.75" bottom="0.75" header="0.3" footer="0.3"/>
  <pageSetup scale="6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87E4A-60D5-48A4-B5DF-FBF72342DE72}">
  <sheetPr codeName="Sheet18">
    <pageSetUpPr fitToPage="1"/>
  </sheetPr>
  <dimension ref="A1:I64"/>
  <sheetViews>
    <sheetView zoomScale="81" zoomScaleNormal="81" workbookViewId="0">
      <selection sqref="A1:I1"/>
    </sheetView>
  </sheetViews>
  <sheetFormatPr defaultRowHeight="14.25"/>
  <cols>
    <col min="1" max="1" width="56.140625" style="15" customWidth="1"/>
    <col min="2" max="3" width="11.140625" style="15" customWidth="1"/>
    <col min="4" max="4" width="15.42578125" style="15" customWidth="1"/>
    <col min="5" max="5" width="3.7109375" style="15" customWidth="1"/>
    <col min="6" max="7" width="16.42578125" style="15" customWidth="1"/>
    <col min="8" max="8" width="3.7109375" style="15" customWidth="1"/>
    <col min="9" max="9" width="16.5703125" style="15" customWidth="1"/>
    <col min="10" max="16384" width="9.140625" style="15"/>
  </cols>
  <sheetData>
    <row r="1" spans="1:9" ht="15.75" customHeight="1">
      <c r="A1" s="316" t="s">
        <v>0</v>
      </c>
      <c r="B1" s="316"/>
      <c r="C1" s="316"/>
      <c r="D1" s="316"/>
      <c r="E1" s="316"/>
      <c r="F1" s="316"/>
      <c r="G1" s="316"/>
      <c r="H1" s="316"/>
      <c r="I1" s="316"/>
    </row>
    <row r="2" spans="1:9" ht="15.75" customHeight="1">
      <c r="A2" s="316" t="s">
        <v>267</v>
      </c>
      <c r="B2" s="316"/>
      <c r="C2" s="316"/>
      <c r="D2" s="316"/>
      <c r="E2" s="316"/>
      <c r="F2" s="316"/>
      <c r="G2" s="316"/>
      <c r="H2" s="316"/>
      <c r="I2" s="316"/>
    </row>
    <row r="3" spans="1:9" ht="15.75" customHeight="1">
      <c r="A3" s="316" t="s">
        <v>265</v>
      </c>
      <c r="B3" s="316"/>
      <c r="C3" s="316"/>
      <c r="D3" s="316"/>
      <c r="E3" s="316"/>
      <c r="F3" s="316"/>
      <c r="G3" s="316"/>
      <c r="H3" s="316"/>
      <c r="I3" s="316"/>
    </row>
    <row r="4" spans="1:9" ht="15.75" customHeight="1">
      <c r="A4" s="316" t="s">
        <v>85</v>
      </c>
      <c r="B4" s="316"/>
      <c r="C4" s="316"/>
      <c r="D4" s="316"/>
      <c r="E4" s="316"/>
      <c r="F4" s="316"/>
      <c r="G4" s="316"/>
      <c r="H4" s="316"/>
      <c r="I4" s="316"/>
    </row>
    <row r="5" spans="1:9" ht="15.75" customHeight="1">
      <c r="A5" s="316" t="s">
        <v>3</v>
      </c>
      <c r="B5" s="316"/>
      <c r="C5" s="316"/>
      <c r="D5" s="316"/>
      <c r="E5" s="316"/>
      <c r="F5" s="316"/>
      <c r="G5" s="316"/>
      <c r="H5" s="316"/>
      <c r="I5" s="316"/>
    </row>
    <row r="6" spans="1:9" ht="15.75" customHeight="1">
      <c r="A6" s="316" t="s">
        <v>4</v>
      </c>
      <c r="B6" s="316"/>
      <c r="C6" s="316"/>
      <c r="D6" s="316"/>
      <c r="E6" s="316"/>
      <c r="F6" s="316"/>
      <c r="G6" s="316"/>
      <c r="H6" s="316"/>
      <c r="I6" s="316"/>
    </row>
    <row r="7" spans="1:9" ht="15.75" customHeight="1"/>
    <row r="8" spans="1:9" s="104" customFormat="1" ht="12.75">
      <c r="B8" s="360" t="s">
        <v>86</v>
      </c>
      <c r="C8" s="360"/>
      <c r="D8" s="360"/>
      <c r="E8" s="360"/>
      <c r="F8" s="360"/>
      <c r="G8" s="360"/>
      <c r="H8" s="360"/>
      <c r="I8" s="360"/>
    </row>
    <row r="9" spans="1:9" s="104" customFormat="1" ht="12.75"/>
    <row r="10" spans="1:9" s="104" customFormat="1" ht="32.25" customHeight="1" thickBot="1">
      <c r="B10" s="368" t="s">
        <v>87</v>
      </c>
      <c r="C10" s="368"/>
      <c r="D10" s="368"/>
      <c r="E10" s="7"/>
      <c r="F10" s="208"/>
      <c r="G10" s="208"/>
      <c r="H10" s="7"/>
      <c r="I10" s="202"/>
    </row>
    <row r="11" spans="1:9" s="104" customFormat="1" ht="12.75">
      <c r="D11" s="202" t="s">
        <v>86</v>
      </c>
    </row>
    <row r="12" spans="1:9" s="104" customFormat="1" ht="13.5" thickBot="1">
      <c r="A12" s="17" t="s">
        <v>239</v>
      </c>
      <c r="B12" s="150" t="s">
        <v>297</v>
      </c>
      <c r="C12" s="150" t="s">
        <v>208</v>
      </c>
      <c r="D12" s="204" t="s">
        <v>88</v>
      </c>
      <c r="F12" s="202"/>
      <c r="G12" s="202"/>
      <c r="I12" s="202"/>
    </row>
    <row r="13" spans="1:9" s="104" customFormat="1" ht="12.75"/>
    <row r="14" spans="1:9" s="104" customFormat="1" ht="12.75" hidden="1">
      <c r="A14" s="104" t="s">
        <v>73</v>
      </c>
      <c r="B14" s="4">
        <v>1238</v>
      </c>
      <c r="C14" s="4">
        <v>1238</v>
      </c>
      <c r="D14" s="209" t="s">
        <v>179</v>
      </c>
      <c r="F14" s="4"/>
      <c r="G14" s="4"/>
      <c r="I14" s="4"/>
    </row>
    <row r="15" spans="1:9" s="104" customFormat="1" ht="12.75" hidden="1"/>
    <row r="16" spans="1:9" s="104" customFormat="1" ht="12.75">
      <c r="A16" s="104" t="s">
        <v>240</v>
      </c>
      <c r="B16" s="42">
        <v>2225</v>
      </c>
      <c r="C16" s="42">
        <v>1754</v>
      </c>
      <c r="D16" s="48">
        <v>0.27</v>
      </c>
      <c r="F16" s="5"/>
      <c r="G16" s="5"/>
      <c r="I16" s="5"/>
    </row>
    <row r="17" spans="1:9" s="104" customFormat="1" ht="12.75">
      <c r="A17" s="104" t="s">
        <v>241</v>
      </c>
      <c r="B17" s="43">
        <v>576</v>
      </c>
      <c r="C17" s="43">
        <v>526</v>
      </c>
      <c r="D17" s="48">
        <v>0.1</v>
      </c>
      <c r="F17" s="5"/>
      <c r="G17" s="5"/>
      <c r="I17" s="5"/>
    </row>
    <row r="18" spans="1:9" s="104" customFormat="1" ht="12.75">
      <c r="A18" s="104" t="s">
        <v>242</v>
      </c>
      <c r="B18" s="43">
        <v>937</v>
      </c>
      <c r="C18" s="43">
        <v>787</v>
      </c>
      <c r="D18" s="48">
        <v>0.19</v>
      </c>
      <c r="F18" s="5"/>
      <c r="G18" s="5"/>
      <c r="I18" s="5"/>
    </row>
    <row r="19" spans="1:9" s="104" customFormat="1" ht="12.75">
      <c r="A19" s="104" t="s">
        <v>243</v>
      </c>
      <c r="B19" s="43">
        <v>1329</v>
      </c>
      <c r="C19" s="43">
        <v>1154</v>
      </c>
      <c r="D19" s="48">
        <v>0.15</v>
      </c>
      <c r="F19" s="5"/>
      <c r="G19" s="5"/>
      <c r="I19" s="5"/>
    </row>
    <row r="20" spans="1:9" s="104" customFormat="1" ht="12.75">
      <c r="A20" s="104" t="s">
        <v>244</v>
      </c>
      <c r="B20" s="43">
        <v>601</v>
      </c>
      <c r="C20" s="43">
        <v>517</v>
      </c>
      <c r="D20" s="48">
        <v>0.16</v>
      </c>
      <c r="F20" s="5"/>
      <c r="G20" s="5"/>
      <c r="I20" s="5"/>
    </row>
    <row r="21" spans="1:9" s="104" customFormat="1" ht="12.75">
      <c r="A21" s="104" t="s">
        <v>245</v>
      </c>
      <c r="B21" s="43">
        <v>651</v>
      </c>
      <c r="C21" s="43">
        <v>601</v>
      </c>
      <c r="D21" s="48">
        <v>0.08</v>
      </c>
      <c r="F21" s="5"/>
      <c r="G21" s="5"/>
      <c r="I21" s="5"/>
    </row>
    <row r="22" spans="1:9" s="104" customFormat="1" ht="13.5" thickBot="1">
      <c r="A22" s="3" t="s">
        <v>92</v>
      </c>
      <c r="B22" s="44">
        <f>SUM(B16:B21)</f>
        <v>6319</v>
      </c>
      <c r="C22" s="44">
        <f>SUM(C16:C21)</f>
        <v>5339</v>
      </c>
      <c r="D22" s="48">
        <v>0.18</v>
      </c>
      <c r="F22" s="4"/>
      <c r="G22" s="4"/>
      <c r="I22" s="4"/>
    </row>
    <row r="23" spans="1:9" s="104" customFormat="1" ht="13.5" thickTop="1">
      <c r="A23" s="3"/>
      <c r="B23" s="4"/>
      <c r="C23" s="4"/>
      <c r="D23" s="162"/>
      <c r="F23" s="4"/>
      <c r="G23" s="4"/>
      <c r="I23" s="4"/>
    </row>
    <row r="24" spans="1:9" s="104" customFormat="1" ht="12.75">
      <c r="B24" s="4"/>
      <c r="C24" s="4"/>
      <c r="D24" s="162"/>
      <c r="F24" s="4"/>
      <c r="G24" s="4"/>
      <c r="I24" s="4"/>
    </row>
    <row r="25" spans="1:9" s="104" customFormat="1" ht="12.75"/>
    <row r="26" spans="1:9" s="104" customFormat="1" ht="12.75"/>
    <row r="27" spans="1:9" s="104" customFormat="1" ht="12.75"/>
    <row r="28" spans="1:9" s="104" customFormat="1" ht="12.75"/>
    <row r="29" spans="1:9" s="104" customFormat="1" ht="43.5" customHeight="1" thickBot="1">
      <c r="B29" s="361" t="s">
        <v>182</v>
      </c>
      <c r="C29" s="361"/>
      <c r="D29" s="361"/>
      <c r="E29" s="7"/>
      <c r="F29" s="362" t="s">
        <v>184</v>
      </c>
      <c r="G29" s="362"/>
      <c r="H29" s="7"/>
      <c r="I29" s="150"/>
    </row>
    <row r="30" spans="1:9" s="104" customFormat="1" ht="16.5" customHeight="1">
      <c r="D30" s="202" t="s">
        <v>86</v>
      </c>
      <c r="F30" s="202" t="s">
        <v>86</v>
      </c>
      <c r="G30" s="366" t="s">
        <v>183</v>
      </c>
      <c r="I30" s="366" t="s">
        <v>185</v>
      </c>
    </row>
    <row r="31" spans="1:9" s="104" customFormat="1" ht="35.25" customHeight="1" thickBot="1">
      <c r="A31" s="17" t="s">
        <v>246</v>
      </c>
      <c r="B31" s="150" t="str">
        <f>B12</f>
        <v>FY21</v>
      </c>
      <c r="C31" s="150" t="str">
        <f>C12</f>
        <v>FY20</v>
      </c>
      <c r="D31" s="150" t="s">
        <v>88</v>
      </c>
      <c r="E31" s="152"/>
      <c r="F31" s="150" t="s">
        <v>88</v>
      </c>
      <c r="G31" s="362"/>
      <c r="I31" s="362"/>
    </row>
    <row r="32" spans="1:9" s="104" customFormat="1" ht="12.75"/>
    <row r="33" spans="1:9" s="104" customFormat="1" ht="12.75" hidden="1">
      <c r="A33" s="104" t="s">
        <v>73</v>
      </c>
      <c r="B33" s="4">
        <v>1197</v>
      </c>
      <c r="C33" s="4">
        <v>1238</v>
      </c>
      <c r="D33" s="210">
        <v>-0.03</v>
      </c>
      <c r="F33" s="210">
        <v>-0.01</v>
      </c>
      <c r="G33" s="211" t="s">
        <v>247</v>
      </c>
      <c r="I33" s="212"/>
    </row>
    <row r="34" spans="1:9" s="104" customFormat="1" ht="12.75" hidden="1">
      <c r="G34" s="213"/>
      <c r="I34" s="214"/>
    </row>
    <row r="35" spans="1:9" s="104" customFormat="1" ht="12.75">
      <c r="A35" s="104" t="s">
        <v>240</v>
      </c>
      <c r="B35" s="42">
        <v>2225</v>
      </c>
      <c r="C35" s="42">
        <v>1754</v>
      </c>
      <c r="D35" s="48">
        <v>0.27</v>
      </c>
      <c r="F35" s="48">
        <v>0.24</v>
      </c>
      <c r="G35" s="159" t="s">
        <v>280</v>
      </c>
      <c r="I35" s="273">
        <v>49</v>
      </c>
    </row>
    <row r="36" spans="1:9" s="104" customFormat="1" ht="12.75">
      <c r="A36" s="104" t="s">
        <v>241</v>
      </c>
      <c r="B36" s="43">
        <v>576</v>
      </c>
      <c r="C36" s="43">
        <v>526</v>
      </c>
      <c r="D36" s="48">
        <v>0.1</v>
      </c>
      <c r="F36" s="48">
        <v>7.0000000000000007E-2</v>
      </c>
      <c r="G36" s="233" t="s">
        <v>280</v>
      </c>
      <c r="I36" s="274">
        <v>11</v>
      </c>
    </row>
    <row r="37" spans="1:9" s="104" customFormat="1" ht="12.75">
      <c r="A37" s="104" t="s">
        <v>242</v>
      </c>
      <c r="B37" s="43">
        <v>923</v>
      </c>
      <c r="C37" s="43">
        <v>787</v>
      </c>
      <c r="D37" s="48">
        <v>0.17</v>
      </c>
      <c r="F37" s="48">
        <v>0.15</v>
      </c>
      <c r="G37" s="234" t="s">
        <v>308</v>
      </c>
      <c r="I37" s="108">
        <v>22</v>
      </c>
    </row>
    <row r="38" spans="1:9" s="104" customFormat="1" ht="12.75">
      <c r="A38" s="104" t="s">
        <v>243</v>
      </c>
      <c r="B38" s="43">
        <v>1329</v>
      </c>
      <c r="C38" s="43">
        <v>1154</v>
      </c>
      <c r="D38" s="48">
        <v>0.15</v>
      </c>
      <c r="F38" s="48">
        <v>0.12</v>
      </c>
      <c r="G38" s="234" t="s">
        <v>280</v>
      </c>
      <c r="I38" s="108">
        <v>37</v>
      </c>
    </row>
    <row r="39" spans="1:9" s="104" customFormat="1" ht="12.75">
      <c r="A39" s="104" t="s">
        <v>244</v>
      </c>
      <c r="B39" s="43">
        <v>601</v>
      </c>
      <c r="C39" s="43">
        <v>517</v>
      </c>
      <c r="D39" s="48">
        <v>0.16</v>
      </c>
      <c r="F39" s="235">
        <v>0.13</v>
      </c>
      <c r="G39" s="234" t="s">
        <v>280</v>
      </c>
      <c r="I39" s="108">
        <v>16</v>
      </c>
    </row>
    <row r="40" spans="1:9" s="104" customFormat="1" ht="12.75">
      <c r="A40" s="104" t="s">
        <v>245</v>
      </c>
      <c r="B40" s="43">
        <v>651</v>
      </c>
      <c r="C40" s="43">
        <v>601</v>
      </c>
      <c r="D40" s="48">
        <v>0.08</v>
      </c>
      <c r="F40" s="48">
        <v>0.05</v>
      </c>
      <c r="G40" s="234" t="s">
        <v>280</v>
      </c>
      <c r="I40" s="274">
        <v>18</v>
      </c>
    </row>
    <row r="41" spans="1:9" s="104" customFormat="1" ht="13.5" thickBot="1">
      <c r="A41" s="3" t="s">
        <v>178</v>
      </c>
      <c r="B41" s="44">
        <f>SUM(B35:B40)</f>
        <v>6305</v>
      </c>
      <c r="C41" s="44">
        <f>SUM(C35:C40)</f>
        <v>5339</v>
      </c>
      <c r="D41" s="48">
        <v>0.18</v>
      </c>
      <c r="F41" s="48">
        <v>0.15</v>
      </c>
      <c r="G41" s="236" t="s">
        <v>280</v>
      </c>
      <c r="I41" s="275">
        <f>SUM(I35:I40)</f>
        <v>153</v>
      </c>
    </row>
    <row r="42" spans="1:9" s="104" customFormat="1" ht="13.5" thickTop="1">
      <c r="A42" s="3"/>
      <c r="B42" s="4"/>
      <c r="C42" s="4"/>
      <c r="D42" s="162"/>
      <c r="F42" s="216"/>
      <c r="G42" s="217"/>
      <c r="I42" s="4"/>
    </row>
    <row r="43" spans="1:9" s="104" customFormat="1" ht="12.75">
      <c r="B43" s="4"/>
      <c r="C43" s="4"/>
      <c r="D43" s="162"/>
      <c r="F43" s="216"/>
      <c r="G43" s="215"/>
      <c r="I43" s="212"/>
    </row>
    <row r="44" spans="1:9" s="104" customFormat="1" ht="12.75"/>
    <row r="45" spans="1:9" s="104" customFormat="1" ht="12.75"/>
    <row r="46" spans="1:9" s="104" customFormat="1" ht="12.75"/>
    <row r="47" spans="1:9" s="104" customFormat="1" ht="36" customHeight="1">
      <c r="A47" s="363" t="s">
        <v>186</v>
      </c>
      <c r="B47" s="319"/>
      <c r="C47" s="319"/>
      <c r="D47" s="319"/>
      <c r="E47" s="319"/>
      <c r="F47" s="319"/>
      <c r="G47" s="319"/>
      <c r="H47" s="319"/>
      <c r="I47" s="319"/>
    </row>
    <row r="48" spans="1:9" s="104" customFormat="1" ht="14.25" customHeight="1"/>
    <row r="49" spans="1:9" s="104" customFormat="1" ht="35.25" customHeight="1">
      <c r="A49" s="363" t="s">
        <v>259</v>
      </c>
      <c r="B49" s="319"/>
      <c r="C49" s="319"/>
      <c r="D49" s="319"/>
      <c r="E49" s="319"/>
      <c r="F49" s="319"/>
      <c r="G49" s="319"/>
      <c r="H49" s="319"/>
      <c r="I49" s="319"/>
    </row>
    <row r="50" spans="1:9" s="104" customFormat="1" ht="13.5" customHeight="1"/>
    <row r="51" spans="1:9" s="104" customFormat="1" ht="12.75" customHeight="1">
      <c r="A51" s="363" t="s">
        <v>248</v>
      </c>
      <c r="B51" s="319"/>
      <c r="C51" s="319"/>
      <c r="D51" s="319"/>
      <c r="E51" s="319"/>
      <c r="F51" s="319"/>
      <c r="G51" s="319"/>
      <c r="H51" s="319"/>
      <c r="I51" s="319"/>
    </row>
    <row r="52" spans="1:9" s="104" customFormat="1" ht="12.75">
      <c r="A52" s="205"/>
      <c r="B52" s="203"/>
      <c r="C52" s="203"/>
      <c r="D52" s="203"/>
      <c r="E52" s="203"/>
      <c r="F52" s="203"/>
      <c r="G52" s="203"/>
      <c r="H52" s="203"/>
      <c r="I52" s="203"/>
    </row>
    <row r="53" spans="1:9" s="104" customFormat="1" ht="12.75" customHeight="1">
      <c r="A53" s="363" t="s">
        <v>180</v>
      </c>
      <c r="B53" s="319"/>
      <c r="C53" s="319"/>
      <c r="D53" s="319"/>
      <c r="E53" s="319"/>
      <c r="F53" s="319"/>
      <c r="G53" s="319"/>
      <c r="H53" s="319"/>
      <c r="I53" s="319"/>
    </row>
    <row r="54" spans="1:9" s="104" customFormat="1" ht="12.75"/>
    <row r="55" spans="1:9" s="104" customFormat="1" ht="12.75"/>
    <row r="56" spans="1:9" s="104" customFormat="1" ht="12.75">
      <c r="A56" s="311" t="str">
        <f>CONCATENATE(Index!$C$5,Index!$D$5,Index!C27)</f>
        <v xml:space="preserve">Page </v>
      </c>
      <c r="B56" s="311"/>
      <c r="C56" s="311"/>
      <c r="D56" s="311"/>
      <c r="E56" s="311"/>
      <c r="F56" s="311"/>
      <c r="G56" s="311"/>
      <c r="H56" s="311"/>
      <c r="I56" s="311"/>
    </row>
    <row r="57" spans="1:9" s="104" customFormat="1" ht="12.75"/>
    <row r="58" spans="1:9" s="104" customFormat="1" ht="12.75"/>
    <row r="59" spans="1:9" s="104" customFormat="1" ht="12.75"/>
    <row r="60" spans="1:9" s="104" customFormat="1" ht="12.75"/>
    <row r="61" spans="1:9" s="104" customFormat="1" ht="12.75"/>
    <row r="62" spans="1:9" s="104" customFormat="1" ht="12.75"/>
    <row r="63" spans="1:9" s="104" customFormat="1" ht="12.75"/>
    <row r="64" spans="1:9" s="104" customFormat="1" ht="12.75"/>
  </sheetData>
  <sheetProtection algorithmName="SHA-512" hashValue="bz/7a0a5VhjJwjRGJRuKXdpBk+3NNA3UNweSYxVJ0o/of6BRxC1sLl570sbEpiIzgmqE6ZCEBQZxG3o2/stDXA==" saltValue="6ylyxEKOsZxGrjCH1J6gNQ==" spinCount="100000" sheet="1" objects="1" scenarios="1"/>
  <mergeCells count="17">
    <mergeCell ref="A6:I6"/>
    <mergeCell ref="A1:I1"/>
    <mergeCell ref="A2:I2"/>
    <mergeCell ref="A3:I3"/>
    <mergeCell ref="A4:I4"/>
    <mergeCell ref="A5:I5"/>
    <mergeCell ref="B8:I8"/>
    <mergeCell ref="B10:D10"/>
    <mergeCell ref="B29:D29"/>
    <mergeCell ref="F29:G29"/>
    <mergeCell ref="G30:G31"/>
    <mergeCell ref="I30:I31"/>
    <mergeCell ref="A47:I47"/>
    <mergeCell ref="A49:I49"/>
    <mergeCell ref="A51:I51"/>
    <mergeCell ref="A53:I53"/>
    <mergeCell ref="A56:I56"/>
  </mergeCells>
  <pageMargins left="0.7" right="0.7" top="0.75" bottom="0.75" header="0.3" footer="0.3"/>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54"/>
  <sheetViews>
    <sheetView zoomScale="80" zoomScaleNormal="80" workbookViewId="0">
      <selection sqref="A1:H1"/>
    </sheetView>
  </sheetViews>
  <sheetFormatPr defaultRowHeight="15.75" customHeight="1"/>
  <cols>
    <col min="1" max="1" width="70.42578125" style="104" customWidth="1"/>
    <col min="2" max="2" width="12.7109375" style="104" customWidth="1"/>
    <col min="3" max="3" width="3.85546875" style="104" customWidth="1"/>
    <col min="4" max="4" width="12.7109375" style="104" customWidth="1"/>
    <col min="5" max="5" width="3.85546875" style="104" hidden="1" customWidth="1"/>
    <col min="6" max="6" width="12.7109375" style="104" hidden="1" customWidth="1"/>
    <col min="7" max="7" width="3.85546875" style="104" hidden="1" customWidth="1"/>
    <col min="8" max="8" width="12.7109375" style="104" hidden="1" customWidth="1"/>
    <col min="9" max="16384" width="9.140625" style="104"/>
  </cols>
  <sheetData>
    <row r="1" spans="1:8" ht="15.75" customHeight="1">
      <c r="A1" s="316" t="s">
        <v>0</v>
      </c>
      <c r="B1" s="316"/>
      <c r="C1" s="316"/>
      <c r="D1" s="316"/>
      <c r="E1" s="316"/>
      <c r="F1" s="316"/>
      <c r="G1" s="316"/>
      <c r="H1" s="316"/>
    </row>
    <row r="2" spans="1:8" ht="15.75" customHeight="1">
      <c r="A2" s="316" t="s">
        <v>1</v>
      </c>
      <c r="B2" s="316"/>
      <c r="C2" s="316"/>
      <c r="D2" s="316"/>
      <c r="E2" s="316"/>
      <c r="F2" s="316"/>
      <c r="G2" s="316"/>
      <c r="H2" s="316"/>
    </row>
    <row r="3" spans="1:8" ht="15.75" customHeight="1">
      <c r="A3" s="316" t="s">
        <v>2</v>
      </c>
      <c r="B3" s="316"/>
      <c r="C3" s="316"/>
      <c r="D3" s="316"/>
      <c r="E3" s="316"/>
      <c r="F3" s="316"/>
      <c r="G3" s="316"/>
      <c r="H3" s="316"/>
    </row>
    <row r="4" spans="1:8" ht="15.75" customHeight="1">
      <c r="A4" s="316" t="s">
        <v>3</v>
      </c>
      <c r="B4" s="316"/>
      <c r="C4" s="316"/>
      <c r="D4" s="316"/>
      <c r="E4" s="316"/>
      <c r="F4" s="316"/>
      <c r="G4" s="316"/>
      <c r="H4" s="316"/>
    </row>
    <row r="5" spans="1:8" ht="15.75" customHeight="1">
      <c r="A5" s="316" t="s">
        <v>4</v>
      </c>
      <c r="B5" s="316"/>
      <c r="C5" s="316"/>
      <c r="D5" s="316"/>
      <c r="E5" s="316"/>
      <c r="F5" s="316"/>
      <c r="G5" s="316"/>
      <c r="H5" s="316"/>
    </row>
    <row r="6" spans="1:8" ht="15.75" customHeight="1">
      <c r="A6" s="38"/>
      <c r="B6" s="38"/>
      <c r="C6" s="38"/>
      <c r="D6" s="38"/>
      <c r="E6" s="38"/>
    </row>
    <row r="7" spans="1:8" ht="15.75" customHeight="1">
      <c r="A7" s="38"/>
      <c r="B7" s="38"/>
      <c r="C7" s="38"/>
      <c r="D7" s="38"/>
      <c r="E7" s="38"/>
    </row>
    <row r="8" spans="1:8" ht="12.75" customHeight="1">
      <c r="A8" s="38"/>
      <c r="B8" s="314" t="s">
        <v>16</v>
      </c>
      <c r="C8" s="314"/>
      <c r="D8" s="314"/>
      <c r="F8" s="314" t="s">
        <v>298</v>
      </c>
      <c r="G8" s="314"/>
      <c r="H8" s="314"/>
    </row>
    <row r="9" spans="1:8" ht="12.75" customHeight="1" thickBot="1">
      <c r="A9" s="38"/>
      <c r="B9" s="312" t="s">
        <v>332</v>
      </c>
      <c r="C9" s="313"/>
      <c r="D9" s="313"/>
      <c r="F9" s="312" t="s">
        <v>20</v>
      </c>
      <c r="G9" s="313"/>
      <c r="H9" s="313"/>
    </row>
    <row r="10" spans="1:8" ht="30.2" customHeight="1" thickBot="1">
      <c r="A10" s="38"/>
      <c r="B10" s="277">
        <v>2022</v>
      </c>
      <c r="C10" s="286"/>
      <c r="D10" s="278">
        <v>2021</v>
      </c>
      <c r="F10" s="219">
        <v>2021</v>
      </c>
      <c r="H10" s="220">
        <v>2020</v>
      </c>
    </row>
    <row r="11" spans="1:8" ht="12.75" customHeight="1">
      <c r="A11" s="38"/>
      <c r="B11" s="286"/>
      <c r="C11" s="286"/>
      <c r="D11" s="286"/>
    </row>
    <row r="12" spans="1:8" ht="12.75" customHeight="1">
      <c r="A12" s="38" t="s">
        <v>46</v>
      </c>
      <c r="B12" s="290">
        <v>1674</v>
      </c>
      <c r="C12" s="286"/>
      <c r="D12" s="290">
        <v>1548</v>
      </c>
      <c r="F12" s="42">
        <v>6319</v>
      </c>
      <c r="H12" s="42">
        <v>5339</v>
      </c>
    </row>
    <row r="13" spans="1:8" ht="12.75" customHeight="1">
      <c r="A13" s="38"/>
      <c r="B13" s="286"/>
      <c r="C13" s="286"/>
      <c r="D13" s="286"/>
    </row>
    <row r="14" spans="1:8" ht="12.75" customHeight="1">
      <c r="A14" s="38" t="s">
        <v>6</v>
      </c>
      <c r="B14" s="286"/>
      <c r="C14" s="286"/>
      <c r="D14" s="286"/>
    </row>
    <row r="15" spans="1:8" ht="12.75" customHeight="1">
      <c r="A15" s="51" t="s">
        <v>7</v>
      </c>
      <c r="B15" s="292">
        <v>764</v>
      </c>
      <c r="C15" s="292"/>
      <c r="D15" s="292">
        <v>710</v>
      </c>
      <c r="F15" s="43">
        <v>2912</v>
      </c>
      <c r="G15" s="43"/>
      <c r="H15" s="43">
        <v>2502</v>
      </c>
    </row>
    <row r="16" spans="1:8" ht="12.75" customHeight="1">
      <c r="A16" s="51" t="s">
        <v>8</v>
      </c>
      <c r="B16" s="292">
        <v>117</v>
      </c>
      <c r="C16" s="292"/>
      <c r="D16" s="292">
        <v>103</v>
      </c>
      <c r="F16" s="43">
        <v>441</v>
      </c>
      <c r="G16" s="43"/>
      <c r="H16" s="43">
        <v>495</v>
      </c>
    </row>
    <row r="17" spans="1:8" ht="12.75" customHeight="1">
      <c r="A17" s="51" t="s">
        <v>9</v>
      </c>
      <c r="B17" s="292">
        <v>417</v>
      </c>
      <c r="C17" s="292"/>
      <c r="D17" s="292">
        <v>407</v>
      </c>
      <c r="F17" s="43">
        <v>1619</v>
      </c>
      <c r="G17" s="43"/>
      <c r="H17" s="43">
        <v>1496</v>
      </c>
    </row>
    <row r="18" spans="1:8" ht="12.75" customHeight="1">
      <c r="A18" s="52" t="s">
        <v>10</v>
      </c>
      <c r="B18" s="294">
        <f>SUM(B15:B17)</f>
        <v>1298</v>
      </c>
      <c r="C18" s="292"/>
      <c r="D18" s="294">
        <f>SUM(D15:D17)</f>
        <v>1220</v>
      </c>
      <c r="F18" s="45">
        <f>SUM(F15:F17)</f>
        <v>4972</v>
      </c>
      <c r="G18" s="43"/>
      <c r="H18" s="45">
        <f>SUM(H15:H17)</f>
        <v>4493</v>
      </c>
    </row>
    <row r="19" spans="1:8" ht="12.75" customHeight="1">
      <c r="A19" s="38"/>
      <c r="B19" s="286"/>
      <c r="C19" s="286"/>
      <c r="D19" s="286"/>
    </row>
    <row r="20" spans="1:8" ht="12.75" customHeight="1">
      <c r="A20" s="38" t="s">
        <v>11</v>
      </c>
      <c r="B20" s="292">
        <f>B12-B18</f>
        <v>376</v>
      </c>
      <c r="C20" s="292"/>
      <c r="D20" s="292">
        <f>D12-D18</f>
        <v>328</v>
      </c>
      <c r="F20" s="43">
        <f>F12-F18</f>
        <v>1347</v>
      </c>
      <c r="G20" s="43"/>
      <c r="H20" s="43">
        <f>H12-H18</f>
        <v>846</v>
      </c>
    </row>
    <row r="21" spans="1:8" ht="12.75" customHeight="1">
      <c r="A21" s="38"/>
      <c r="B21" s="292"/>
      <c r="C21" s="292"/>
      <c r="D21" s="292"/>
      <c r="F21" s="43"/>
      <c r="G21" s="43"/>
      <c r="H21" s="43"/>
    </row>
    <row r="22" spans="1:8" ht="12.75" customHeight="1">
      <c r="A22" s="38" t="s">
        <v>12</v>
      </c>
      <c r="B22" s="285">
        <v>1</v>
      </c>
      <c r="C22" s="292"/>
      <c r="D22" s="285" t="s">
        <v>84</v>
      </c>
      <c r="F22" s="43">
        <v>2</v>
      </c>
      <c r="G22" s="43"/>
      <c r="H22" s="43">
        <v>8</v>
      </c>
    </row>
    <row r="23" spans="1:8" ht="12.75" customHeight="1">
      <c r="A23" s="38" t="s">
        <v>13</v>
      </c>
      <c r="B23" s="292">
        <v>-21</v>
      </c>
      <c r="C23" s="292"/>
      <c r="D23" s="292">
        <v>-19</v>
      </c>
      <c r="F23" s="43">
        <v>-81</v>
      </c>
      <c r="G23" s="43"/>
      <c r="H23" s="43">
        <v>-78</v>
      </c>
    </row>
    <row r="24" spans="1:8" ht="12.75" customHeight="1">
      <c r="A24" s="38" t="s">
        <v>14</v>
      </c>
      <c r="B24" s="282">
        <v>-37</v>
      </c>
      <c r="C24" s="292"/>
      <c r="D24" s="282">
        <v>3</v>
      </c>
      <c r="F24" s="53">
        <v>92</v>
      </c>
      <c r="G24" s="43"/>
      <c r="H24" s="53">
        <v>66</v>
      </c>
    </row>
    <row r="25" spans="1:8" ht="12.75" customHeight="1">
      <c r="A25" s="38"/>
      <c r="B25" s="292"/>
      <c r="C25" s="292"/>
      <c r="D25" s="292"/>
      <c r="F25" s="43"/>
      <c r="G25" s="43"/>
      <c r="H25" s="43"/>
    </row>
    <row r="26" spans="1:8" ht="12.75" customHeight="1">
      <c r="A26" s="38" t="s">
        <v>164</v>
      </c>
      <c r="B26" s="292">
        <f>SUM(B20:B24)</f>
        <v>319</v>
      </c>
      <c r="C26" s="292"/>
      <c r="D26" s="292">
        <f>SUM(D20:D24)</f>
        <v>312</v>
      </c>
      <c r="F26" s="43">
        <f>SUM(F20:F24)</f>
        <v>1360</v>
      </c>
      <c r="G26" s="43"/>
      <c r="H26" s="43">
        <f>SUM(H20:H24)</f>
        <v>842</v>
      </c>
    </row>
    <row r="27" spans="1:8" ht="12.75" customHeight="1">
      <c r="A27" s="38"/>
      <c r="B27" s="292"/>
      <c r="C27" s="292"/>
      <c r="D27" s="292"/>
      <c r="F27" s="43"/>
      <c r="G27" s="43"/>
      <c r="H27" s="43"/>
    </row>
    <row r="28" spans="1:8" ht="12.75" customHeight="1">
      <c r="A28" s="38" t="s">
        <v>261</v>
      </c>
      <c r="B28" s="284">
        <v>36</v>
      </c>
      <c r="C28" s="284"/>
      <c r="D28" s="284">
        <v>24</v>
      </c>
      <c r="F28" s="58">
        <v>150</v>
      </c>
      <c r="G28" s="58"/>
      <c r="H28" s="58">
        <v>123</v>
      </c>
    </row>
    <row r="29" spans="1:8" ht="12.75" customHeight="1">
      <c r="A29" s="38"/>
      <c r="B29" s="292"/>
      <c r="C29" s="292"/>
      <c r="D29" s="292"/>
      <c r="F29" s="43"/>
      <c r="G29" s="43"/>
      <c r="H29" s="43"/>
    </row>
    <row r="30" spans="1:8" ht="12.75" customHeight="1" thickBot="1">
      <c r="A30" s="38" t="s">
        <v>202</v>
      </c>
      <c r="B30" s="293">
        <f>B26-B28</f>
        <v>283</v>
      </c>
      <c r="C30" s="292"/>
      <c r="D30" s="293">
        <f>D26-D28</f>
        <v>288</v>
      </c>
      <c r="F30" s="44">
        <f>F26-F28</f>
        <v>1210</v>
      </c>
      <c r="G30" s="43"/>
      <c r="H30" s="44">
        <f>H26-H28</f>
        <v>719</v>
      </c>
    </row>
    <row r="31" spans="1:8" ht="12.75" customHeight="1" thickTop="1">
      <c r="A31" s="38"/>
      <c r="B31" s="286"/>
      <c r="C31" s="286"/>
      <c r="D31" s="286"/>
    </row>
    <row r="32" spans="1:8" ht="12.75" customHeight="1">
      <c r="A32" s="38"/>
      <c r="B32" s="286"/>
      <c r="C32" s="286"/>
      <c r="D32" s="286"/>
    </row>
    <row r="33" spans="1:8" ht="12.75" customHeight="1">
      <c r="A33" s="38"/>
      <c r="B33" s="286"/>
      <c r="C33" s="286"/>
      <c r="D33" s="286"/>
    </row>
    <row r="34" spans="1:8" ht="12.75" customHeight="1">
      <c r="A34" s="126" t="s">
        <v>200</v>
      </c>
      <c r="B34" s="286"/>
      <c r="C34" s="286"/>
      <c r="D34" s="286"/>
    </row>
    <row r="35" spans="1:8" ht="12.75" customHeight="1">
      <c r="A35" s="127" t="s">
        <v>165</v>
      </c>
      <c r="B35" s="283">
        <f>B30/B39</f>
        <v>0.94019933554817281</v>
      </c>
      <c r="C35" s="286"/>
      <c r="D35" s="283">
        <f>D30/D39</f>
        <v>0.94117647058823528</v>
      </c>
      <c r="F35" s="50">
        <f>F30/F39</f>
        <v>3.9802631578947367</v>
      </c>
      <c r="H35" s="50">
        <f>H30/H39</f>
        <v>2.3268608414239482</v>
      </c>
    </row>
    <row r="36" spans="1:8" ht="12.75" customHeight="1">
      <c r="A36" s="128" t="s">
        <v>166</v>
      </c>
      <c r="B36" s="283">
        <f>B30/B40</f>
        <v>0.93399339933993397</v>
      </c>
      <c r="C36" s="286"/>
      <c r="D36" s="283">
        <f>D30/D40</f>
        <v>0.93203883495145634</v>
      </c>
      <c r="F36" s="50">
        <f>F30/F40</f>
        <v>3.9413680781758957</v>
      </c>
      <c r="H36" s="50">
        <f>H30/H40</f>
        <v>2.3044871794871793</v>
      </c>
    </row>
    <row r="37" spans="1:8" ht="12.75" customHeight="1">
      <c r="A37" s="47"/>
      <c r="B37" s="283"/>
      <c r="C37" s="286"/>
      <c r="D37" s="283"/>
      <c r="F37" s="50"/>
      <c r="H37" s="50"/>
    </row>
    <row r="38" spans="1:8" ht="12.75" customHeight="1">
      <c r="A38" s="126" t="s">
        <v>201</v>
      </c>
      <c r="B38" s="286"/>
      <c r="C38" s="286"/>
      <c r="D38" s="286"/>
    </row>
    <row r="39" spans="1:8" ht="12.75" customHeight="1">
      <c r="A39" s="127" t="s">
        <v>165</v>
      </c>
      <c r="B39" s="292">
        <v>301</v>
      </c>
      <c r="C39" s="286"/>
      <c r="D39" s="292">
        <v>306</v>
      </c>
      <c r="F39" s="43">
        <v>304</v>
      </c>
      <c r="H39" s="43">
        <v>309</v>
      </c>
    </row>
    <row r="40" spans="1:8" ht="12.75" customHeight="1">
      <c r="A40" s="128" t="s">
        <v>166</v>
      </c>
      <c r="B40" s="292">
        <v>303</v>
      </c>
      <c r="C40" s="286"/>
      <c r="D40" s="292">
        <v>309</v>
      </c>
      <c r="F40" s="43">
        <v>307</v>
      </c>
      <c r="H40" s="43">
        <v>312</v>
      </c>
    </row>
    <row r="41" spans="1:8" ht="12.75" customHeight="1">
      <c r="A41" s="38"/>
      <c r="B41" s="38"/>
      <c r="C41" s="38"/>
      <c r="D41" s="38"/>
      <c r="E41" s="38"/>
      <c r="F41" s="38"/>
      <c r="G41" s="38"/>
      <c r="H41" s="38"/>
    </row>
    <row r="42" spans="1:8" ht="12.75" customHeight="1">
      <c r="A42" s="38"/>
      <c r="B42" s="55"/>
      <c r="C42" s="38"/>
      <c r="D42" s="55"/>
      <c r="E42" s="38"/>
      <c r="F42" s="55"/>
      <c r="G42" s="38"/>
      <c r="H42" s="55"/>
    </row>
    <row r="43" spans="1:8" ht="12.75" customHeight="1">
      <c r="A43" s="38"/>
      <c r="B43" s="38"/>
      <c r="C43" s="38"/>
      <c r="D43" s="38"/>
      <c r="E43" s="38"/>
    </row>
    <row r="44" spans="1:8" ht="12.75" customHeight="1">
      <c r="A44" s="100"/>
      <c r="B44" s="38"/>
      <c r="C44" s="38"/>
      <c r="D44" s="38"/>
      <c r="E44" s="38"/>
    </row>
    <row r="45" spans="1:8" ht="12.75" customHeight="1">
      <c r="A45" s="38"/>
      <c r="B45" s="38"/>
      <c r="C45" s="38"/>
      <c r="D45" s="38"/>
      <c r="E45" s="38"/>
    </row>
    <row r="46" spans="1:8" ht="12.75" customHeight="1">
      <c r="A46" s="170"/>
      <c r="B46" s="38"/>
      <c r="C46" s="38"/>
      <c r="D46" s="38"/>
      <c r="E46" s="38"/>
    </row>
    <row r="47" spans="1:8" ht="12.75" customHeight="1">
      <c r="A47" s="38"/>
      <c r="B47" s="38"/>
      <c r="C47" s="38"/>
      <c r="D47" s="38"/>
      <c r="E47" s="38"/>
    </row>
    <row r="48" spans="1:8" ht="15.75" customHeight="1">
      <c r="A48" s="315" t="s">
        <v>15</v>
      </c>
      <c r="B48" s="315"/>
      <c r="C48" s="315"/>
      <c r="D48" s="315"/>
      <c r="E48" s="315"/>
      <c r="F48" s="315"/>
      <c r="G48" s="315"/>
      <c r="H48" s="315"/>
    </row>
    <row r="49" spans="1:8" ht="15.75" customHeight="1">
      <c r="A49" s="238"/>
      <c r="B49" s="238"/>
      <c r="C49" s="238"/>
      <c r="D49" s="238"/>
      <c r="E49" s="238"/>
      <c r="F49" s="238"/>
      <c r="G49" s="238"/>
      <c r="H49" s="238"/>
    </row>
    <row r="51" spans="1:8" ht="15.75" customHeight="1">
      <c r="A51" s="311" t="str">
        <f>CONCATENATE(Index!$C$5,Index!$D$5,Index!C6)</f>
        <v>Page 1</v>
      </c>
      <c r="B51" s="311"/>
      <c r="C51" s="311"/>
      <c r="D51" s="311"/>
      <c r="E51" s="311"/>
      <c r="F51" s="311"/>
      <c r="G51" s="311"/>
      <c r="H51" s="311"/>
    </row>
    <row r="54" spans="1:8" ht="15.75" customHeight="1">
      <c r="A54" s="311"/>
      <c r="B54" s="311"/>
      <c r="C54" s="311"/>
      <c r="D54" s="311"/>
      <c r="E54" s="311"/>
      <c r="F54" s="311"/>
    </row>
  </sheetData>
  <sheetProtection algorithmName="SHA-512" hashValue="EGwoe2xFlQoAGxL6FNfAG77n5S+jb24i+IXIKaFfLnpkYo7DaJIXSRiNMKIkxC3v6YxBuUcqJrWSaHLzmKUevw==" saltValue="wdrimyOM4FNqsSkyE+R/wQ==" spinCount="100000" sheet="1" objects="1" scenarios="1"/>
  <mergeCells count="12">
    <mergeCell ref="A1:H1"/>
    <mergeCell ref="A2:H2"/>
    <mergeCell ref="A3:H3"/>
    <mergeCell ref="A4:H4"/>
    <mergeCell ref="A5:H5"/>
    <mergeCell ref="A54:F54"/>
    <mergeCell ref="B9:D9"/>
    <mergeCell ref="F8:H8"/>
    <mergeCell ref="F9:H9"/>
    <mergeCell ref="A48:H48"/>
    <mergeCell ref="A51:H51"/>
    <mergeCell ref="B8:D8"/>
  </mergeCells>
  <printOptions horizontalCentered="1"/>
  <pageMargins left="0.7" right="0.7" top="0.75" bottom="0.75" header="0.3" footer="0.3"/>
  <pageSetup scale="7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651AD-0393-4C4A-9A06-00B2442293F3}">
  <sheetPr codeName="Sheet20">
    <pageSetUpPr fitToPage="1"/>
  </sheetPr>
  <dimension ref="A1:M50"/>
  <sheetViews>
    <sheetView zoomScaleNormal="100" workbookViewId="0">
      <selection sqref="A1:F1"/>
    </sheetView>
  </sheetViews>
  <sheetFormatPr defaultRowHeight="12.75"/>
  <cols>
    <col min="1" max="1" width="46.85546875" style="183" customWidth="1"/>
    <col min="2" max="5" width="9" style="183" customWidth="1"/>
    <col min="6" max="6" width="11.85546875" style="183" customWidth="1"/>
    <col min="7" max="7" width="9.140625" style="183"/>
    <col min="8" max="8" width="9.7109375" style="183" bestFit="1" customWidth="1"/>
    <col min="9" max="260" width="9.140625" style="183"/>
    <col min="261" max="261" width="68.140625" style="183" customWidth="1"/>
    <col min="262" max="262" width="18.28515625" style="183" customWidth="1"/>
    <col min="263" max="263" width="9.140625" style="183"/>
    <col min="264" max="264" width="9.7109375" style="183" bestFit="1" customWidth="1"/>
    <col min="265" max="516" width="9.140625" style="183"/>
    <col min="517" max="517" width="68.140625" style="183" customWidth="1"/>
    <col min="518" max="518" width="18.28515625" style="183" customWidth="1"/>
    <col min="519" max="519" width="9.140625" style="183"/>
    <col min="520" max="520" width="9.7109375" style="183" bestFit="1" customWidth="1"/>
    <col min="521" max="772" width="9.140625" style="183"/>
    <col min="773" max="773" width="68.140625" style="183" customWidth="1"/>
    <col min="774" max="774" width="18.28515625" style="183" customWidth="1"/>
    <col min="775" max="775" width="9.140625" style="183"/>
    <col min="776" max="776" width="9.7109375" style="183" bestFit="1" customWidth="1"/>
    <col min="777" max="1028" width="9.140625" style="183"/>
    <col min="1029" max="1029" width="68.140625" style="183" customWidth="1"/>
    <col min="1030" max="1030" width="18.28515625" style="183" customWidth="1"/>
    <col min="1031" max="1031" width="9.140625" style="183"/>
    <col min="1032" max="1032" width="9.7109375" style="183" bestFit="1" customWidth="1"/>
    <col min="1033" max="1284" width="9.140625" style="183"/>
    <col min="1285" max="1285" width="68.140625" style="183" customWidth="1"/>
    <col min="1286" max="1286" width="18.28515625" style="183" customWidth="1"/>
    <col min="1287" max="1287" width="9.140625" style="183"/>
    <col min="1288" max="1288" width="9.7109375" style="183" bestFit="1" customWidth="1"/>
    <col min="1289" max="1540" width="9.140625" style="183"/>
    <col min="1541" max="1541" width="68.140625" style="183" customWidth="1"/>
    <col min="1542" max="1542" width="18.28515625" style="183" customWidth="1"/>
    <col min="1543" max="1543" width="9.140625" style="183"/>
    <col min="1544" max="1544" width="9.7109375" style="183" bestFit="1" customWidth="1"/>
    <col min="1545" max="1796" width="9.140625" style="183"/>
    <col min="1797" max="1797" width="68.140625" style="183" customWidth="1"/>
    <col min="1798" max="1798" width="18.28515625" style="183" customWidth="1"/>
    <col min="1799" max="1799" width="9.140625" style="183"/>
    <col min="1800" max="1800" width="9.7109375" style="183" bestFit="1" customWidth="1"/>
    <col min="1801" max="2052" width="9.140625" style="183"/>
    <col min="2053" max="2053" width="68.140625" style="183" customWidth="1"/>
    <col min="2054" max="2054" width="18.28515625" style="183" customWidth="1"/>
    <col min="2055" max="2055" width="9.140625" style="183"/>
    <col min="2056" max="2056" width="9.7109375" style="183" bestFit="1" customWidth="1"/>
    <col min="2057" max="2308" width="9.140625" style="183"/>
    <col min="2309" max="2309" width="68.140625" style="183" customWidth="1"/>
    <col min="2310" max="2310" width="18.28515625" style="183" customWidth="1"/>
    <col min="2311" max="2311" width="9.140625" style="183"/>
    <col min="2312" max="2312" width="9.7109375" style="183" bestFit="1" customWidth="1"/>
    <col min="2313" max="2564" width="9.140625" style="183"/>
    <col min="2565" max="2565" width="68.140625" style="183" customWidth="1"/>
    <col min="2566" max="2566" width="18.28515625" style="183" customWidth="1"/>
    <col min="2567" max="2567" width="9.140625" style="183"/>
    <col min="2568" max="2568" width="9.7109375" style="183" bestFit="1" customWidth="1"/>
    <col min="2569" max="2820" width="9.140625" style="183"/>
    <col min="2821" max="2821" width="68.140625" style="183" customWidth="1"/>
    <col min="2822" max="2822" width="18.28515625" style="183" customWidth="1"/>
    <col min="2823" max="2823" width="9.140625" style="183"/>
    <col min="2824" max="2824" width="9.7109375" style="183" bestFit="1" customWidth="1"/>
    <col min="2825" max="3076" width="9.140625" style="183"/>
    <col min="3077" max="3077" width="68.140625" style="183" customWidth="1"/>
    <col min="3078" max="3078" width="18.28515625" style="183" customWidth="1"/>
    <col min="3079" max="3079" width="9.140625" style="183"/>
    <col min="3080" max="3080" width="9.7109375" style="183" bestFit="1" customWidth="1"/>
    <col min="3081" max="3332" width="9.140625" style="183"/>
    <col min="3333" max="3333" width="68.140625" style="183" customWidth="1"/>
    <col min="3334" max="3334" width="18.28515625" style="183" customWidth="1"/>
    <col min="3335" max="3335" width="9.140625" style="183"/>
    <col min="3336" max="3336" width="9.7109375" style="183" bestFit="1" customWidth="1"/>
    <col min="3337" max="3588" width="9.140625" style="183"/>
    <col min="3589" max="3589" width="68.140625" style="183" customWidth="1"/>
    <col min="3590" max="3590" width="18.28515625" style="183" customWidth="1"/>
    <col min="3591" max="3591" width="9.140625" style="183"/>
    <col min="3592" max="3592" width="9.7109375" style="183" bestFit="1" customWidth="1"/>
    <col min="3593" max="3844" width="9.140625" style="183"/>
    <col min="3845" max="3845" width="68.140625" style="183" customWidth="1"/>
    <col min="3846" max="3846" width="18.28515625" style="183" customWidth="1"/>
    <col min="3847" max="3847" width="9.140625" style="183"/>
    <col min="3848" max="3848" width="9.7109375" style="183" bestFit="1" customWidth="1"/>
    <col min="3849" max="4100" width="9.140625" style="183"/>
    <col min="4101" max="4101" width="68.140625" style="183" customWidth="1"/>
    <col min="4102" max="4102" width="18.28515625" style="183" customWidth="1"/>
    <col min="4103" max="4103" width="9.140625" style="183"/>
    <col min="4104" max="4104" width="9.7109375" style="183" bestFit="1" customWidth="1"/>
    <col min="4105" max="4356" width="9.140625" style="183"/>
    <col min="4357" max="4357" width="68.140625" style="183" customWidth="1"/>
    <col min="4358" max="4358" width="18.28515625" style="183" customWidth="1"/>
    <col min="4359" max="4359" width="9.140625" style="183"/>
    <col min="4360" max="4360" width="9.7109375" style="183" bestFit="1" customWidth="1"/>
    <col min="4361" max="4612" width="9.140625" style="183"/>
    <col min="4613" max="4613" width="68.140625" style="183" customWidth="1"/>
    <col min="4614" max="4614" width="18.28515625" style="183" customWidth="1"/>
    <col min="4615" max="4615" width="9.140625" style="183"/>
    <col min="4616" max="4616" width="9.7109375" style="183" bestFit="1" customWidth="1"/>
    <col min="4617" max="4868" width="9.140625" style="183"/>
    <col min="4869" max="4869" width="68.140625" style="183" customWidth="1"/>
    <col min="4870" max="4870" width="18.28515625" style="183" customWidth="1"/>
    <col min="4871" max="4871" width="9.140625" style="183"/>
    <col min="4872" max="4872" width="9.7109375" style="183" bestFit="1" customWidth="1"/>
    <col min="4873" max="5124" width="9.140625" style="183"/>
    <col min="5125" max="5125" width="68.140625" style="183" customWidth="1"/>
    <col min="5126" max="5126" width="18.28515625" style="183" customWidth="1"/>
    <col min="5127" max="5127" width="9.140625" style="183"/>
    <col min="5128" max="5128" width="9.7109375" style="183" bestFit="1" customWidth="1"/>
    <col min="5129" max="5380" width="9.140625" style="183"/>
    <col min="5381" max="5381" width="68.140625" style="183" customWidth="1"/>
    <col min="5382" max="5382" width="18.28515625" style="183" customWidth="1"/>
    <col min="5383" max="5383" width="9.140625" style="183"/>
    <col min="5384" max="5384" width="9.7109375" style="183" bestFit="1" customWidth="1"/>
    <col min="5385" max="5636" width="9.140625" style="183"/>
    <col min="5637" max="5637" width="68.140625" style="183" customWidth="1"/>
    <col min="5638" max="5638" width="18.28515625" style="183" customWidth="1"/>
    <col min="5639" max="5639" width="9.140625" style="183"/>
    <col min="5640" max="5640" width="9.7109375" style="183" bestFit="1" customWidth="1"/>
    <col min="5641" max="5892" width="9.140625" style="183"/>
    <col min="5893" max="5893" width="68.140625" style="183" customWidth="1"/>
    <col min="5894" max="5894" width="18.28515625" style="183" customWidth="1"/>
    <col min="5895" max="5895" width="9.140625" style="183"/>
    <col min="5896" max="5896" width="9.7109375" style="183" bestFit="1" customWidth="1"/>
    <col min="5897" max="6148" width="9.140625" style="183"/>
    <col min="6149" max="6149" width="68.140625" style="183" customWidth="1"/>
    <col min="6150" max="6150" width="18.28515625" style="183" customWidth="1"/>
    <col min="6151" max="6151" width="9.140625" style="183"/>
    <col min="6152" max="6152" width="9.7109375" style="183" bestFit="1" customWidth="1"/>
    <col min="6153" max="6404" width="9.140625" style="183"/>
    <col min="6405" max="6405" width="68.140625" style="183" customWidth="1"/>
    <col min="6406" max="6406" width="18.28515625" style="183" customWidth="1"/>
    <col min="6407" max="6407" width="9.140625" style="183"/>
    <col min="6408" max="6408" width="9.7109375" style="183" bestFit="1" customWidth="1"/>
    <col min="6409" max="6660" width="9.140625" style="183"/>
    <col min="6661" max="6661" width="68.140625" style="183" customWidth="1"/>
    <col min="6662" max="6662" width="18.28515625" style="183" customWidth="1"/>
    <col min="6663" max="6663" width="9.140625" style="183"/>
    <col min="6664" max="6664" width="9.7109375" style="183" bestFit="1" customWidth="1"/>
    <col min="6665" max="6916" width="9.140625" style="183"/>
    <col min="6917" max="6917" width="68.140625" style="183" customWidth="1"/>
    <col min="6918" max="6918" width="18.28515625" style="183" customWidth="1"/>
    <col min="6919" max="6919" width="9.140625" style="183"/>
    <col min="6920" max="6920" width="9.7109375" style="183" bestFit="1" customWidth="1"/>
    <col min="6921" max="7172" width="9.140625" style="183"/>
    <col min="7173" max="7173" width="68.140625" style="183" customWidth="1"/>
    <col min="7174" max="7174" width="18.28515625" style="183" customWidth="1"/>
    <col min="7175" max="7175" width="9.140625" style="183"/>
    <col min="7176" max="7176" width="9.7109375" style="183" bestFit="1" customWidth="1"/>
    <col min="7177" max="7428" width="9.140625" style="183"/>
    <col min="7429" max="7429" width="68.140625" style="183" customWidth="1"/>
    <col min="7430" max="7430" width="18.28515625" style="183" customWidth="1"/>
    <col min="7431" max="7431" width="9.140625" style="183"/>
    <col min="7432" max="7432" width="9.7109375" style="183" bestFit="1" customWidth="1"/>
    <col min="7433" max="7684" width="9.140625" style="183"/>
    <col min="7685" max="7685" width="68.140625" style="183" customWidth="1"/>
    <col min="7686" max="7686" width="18.28515625" style="183" customWidth="1"/>
    <col min="7687" max="7687" width="9.140625" style="183"/>
    <col min="7688" max="7688" width="9.7109375" style="183" bestFit="1" customWidth="1"/>
    <col min="7689" max="7940" width="9.140625" style="183"/>
    <col min="7941" max="7941" width="68.140625" style="183" customWidth="1"/>
    <col min="7942" max="7942" width="18.28515625" style="183" customWidth="1"/>
    <col min="7943" max="7943" width="9.140625" style="183"/>
    <col min="7944" max="7944" width="9.7109375" style="183" bestFit="1" customWidth="1"/>
    <col min="7945" max="8196" width="9.140625" style="183"/>
    <col min="8197" max="8197" width="68.140625" style="183" customWidth="1"/>
    <col min="8198" max="8198" width="18.28515625" style="183" customWidth="1"/>
    <col min="8199" max="8199" width="9.140625" style="183"/>
    <col min="8200" max="8200" width="9.7109375" style="183" bestFit="1" customWidth="1"/>
    <col min="8201" max="8452" width="9.140625" style="183"/>
    <col min="8453" max="8453" width="68.140625" style="183" customWidth="1"/>
    <col min="8454" max="8454" width="18.28515625" style="183" customWidth="1"/>
    <col min="8455" max="8455" width="9.140625" style="183"/>
    <col min="8456" max="8456" width="9.7109375" style="183" bestFit="1" customWidth="1"/>
    <col min="8457" max="8708" width="9.140625" style="183"/>
    <col min="8709" max="8709" width="68.140625" style="183" customWidth="1"/>
    <col min="8710" max="8710" width="18.28515625" style="183" customWidth="1"/>
    <col min="8711" max="8711" width="9.140625" style="183"/>
    <col min="8712" max="8712" width="9.7109375" style="183" bestFit="1" customWidth="1"/>
    <col min="8713" max="8964" width="9.140625" style="183"/>
    <col min="8965" max="8965" width="68.140625" style="183" customWidth="1"/>
    <col min="8966" max="8966" width="18.28515625" style="183" customWidth="1"/>
    <col min="8967" max="8967" width="9.140625" style="183"/>
    <col min="8968" max="8968" width="9.7109375" style="183" bestFit="1" customWidth="1"/>
    <col min="8969" max="9220" width="9.140625" style="183"/>
    <col min="9221" max="9221" width="68.140625" style="183" customWidth="1"/>
    <col min="9222" max="9222" width="18.28515625" style="183" customWidth="1"/>
    <col min="9223" max="9223" width="9.140625" style="183"/>
    <col min="9224" max="9224" width="9.7109375" style="183" bestFit="1" customWidth="1"/>
    <col min="9225" max="9476" width="9.140625" style="183"/>
    <col min="9477" max="9477" width="68.140625" style="183" customWidth="1"/>
    <col min="9478" max="9478" width="18.28515625" style="183" customWidth="1"/>
    <col min="9479" max="9479" width="9.140625" style="183"/>
    <col min="9480" max="9480" width="9.7109375" style="183" bestFit="1" customWidth="1"/>
    <col min="9481" max="9732" width="9.140625" style="183"/>
    <col min="9733" max="9733" width="68.140625" style="183" customWidth="1"/>
    <col min="9734" max="9734" width="18.28515625" style="183" customWidth="1"/>
    <col min="9735" max="9735" width="9.140625" style="183"/>
    <col min="9736" max="9736" width="9.7109375" style="183" bestFit="1" customWidth="1"/>
    <col min="9737" max="9988" width="9.140625" style="183"/>
    <col min="9989" max="9989" width="68.140625" style="183" customWidth="1"/>
    <col min="9990" max="9990" width="18.28515625" style="183" customWidth="1"/>
    <col min="9991" max="9991" width="9.140625" style="183"/>
    <col min="9992" max="9992" width="9.7109375" style="183" bestFit="1" customWidth="1"/>
    <col min="9993" max="10244" width="9.140625" style="183"/>
    <col min="10245" max="10245" width="68.140625" style="183" customWidth="1"/>
    <col min="10246" max="10246" width="18.28515625" style="183" customWidth="1"/>
    <col min="10247" max="10247" width="9.140625" style="183"/>
    <col min="10248" max="10248" width="9.7109375" style="183" bestFit="1" customWidth="1"/>
    <col min="10249" max="10500" width="9.140625" style="183"/>
    <col min="10501" max="10501" width="68.140625" style="183" customWidth="1"/>
    <col min="10502" max="10502" width="18.28515625" style="183" customWidth="1"/>
    <col min="10503" max="10503" width="9.140625" style="183"/>
    <col min="10504" max="10504" width="9.7109375" style="183" bestFit="1" customWidth="1"/>
    <col min="10505" max="10756" width="9.140625" style="183"/>
    <col min="10757" max="10757" width="68.140625" style="183" customWidth="1"/>
    <col min="10758" max="10758" width="18.28515625" style="183" customWidth="1"/>
    <col min="10759" max="10759" width="9.140625" style="183"/>
    <col min="10760" max="10760" width="9.7109375" style="183" bestFit="1" customWidth="1"/>
    <col min="10761" max="11012" width="9.140625" style="183"/>
    <col min="11013" max="11013" width="68.140625" style="183" customWidth="1"/>
    <col min="11014" max="11014" width="18.28515625" style="183" customWidth="1"/>
    <col min="11015" max="11015" width="9.140625" style="183"/>
    <col min="11016" max="11016" width="9.7109375" style="183" bestFit="1" customWidth="1"/>
    <col min="11017" max="11268" width="9.140625" style="183"/>
    <col min="11269" max="11269" width="68.140625" style="183" customWidth="1"/>
    <col min="11270" max="11270" width="18.28515625" style="183" customWidth="1"/>
    <col min="11271" max="11271" width="9.140625" style="183"/>
    <col min="11272" max="11272" width="9.7109375" style="183" bestFit="1" customWidth="1"/>
    <col min="11273" max="11524" width="9.140625" style="183"/>
    <col min="11525" max="11525" width="68.140625" style="183" customWidth="1"/>
    <col min="11526" max="11526" width="18.28515625" style="183" customWidth="1"/>
    <col min="11527" max="11527" width="9.140625" style="183"/>
    <col min="11528" max="11528" width="9.7109375" style="183" bestFit="1" customWidth="1"/>
    <col min="11529" max="11780" width="9.140625" style="183"/>
    <col min="11781" max="11781" width="68.140625" style="183" customWidth="1"/>
    <col min="11782" max="11782" width="18.28515625" style="183" customWidth="1"/>
    <col min="11783" max="11783" width="9.140625" style="183"/>
    <col min="11784" max="11784" width="9.7109375" style="183" bestFit="1" customWidth="1"/>
    <col min="11785" max="12036" width="9.140625" style="183"/>
    <col min="12037" max="12037" width="68.140625" style="183" customWidth="1"/>
    <col min="12038" max="12038" width="18.28515625" style="183" customWidth="1"/>
    <col min="12039" max="12039" width="9.140625" style="183"/>
    <col min="12040" max="12040" width="9.7109375" style="183" bestFit="1" customWidth="1"/>
    <col min="12041" max="12292" width="9.140625" style="183"/>
    <col min="12293" max="12293" width="68.140625" style="183" customWidth="1"/>
    <col min="12294" max="12294" width="18.28515625" style="183" customWidth="1"/>
    <col min="12295" max="12295" width="9.140625" style="183"/>
    <col min="12296" max="12296" width="9.7109375" style="183" bestFit="1" customWidth="1"/>
    <col min="12297" max="12548" width="9.140625" style="183"/>
    <col min="12549" max="12549" width="68.140625" style="183" customWidth="1"/>
    <col min="12550" max="12550" width="18.28515625" style="183" customWidth="1"/>
    <col min="12551" max="12551" width="9.140625" style="183"/>
    <col min="12552" max="12552" width="9.7109375" style="183" bestFit="1" customWidth="1"/>
    <col min="12553" max="12804" width="9.140625" style="183"/>
    <col min="12805" max="12805" width="68.140625" style="183" customWidth="1"/>
    <col min="12806" max="12806" width="18.28515625" style="183" customWidth="1"/>
    <col min="12807" max="12807" width="9.140625" style="183"/>
    <col min="12808" max="12808" width="9.7109375" style="183" bestFit="1" customWidth="1"/>
    <col min="12809" max="13060" width="9.140625" style="183"/>
    <col min="13061" max="13061" width="68.140625" style="183" customWidth="1"/>
    <col min="13062" max="13062" width="18.28515625" style="183" customWidth="1"/>
    <col min="13063" max="13063" width="9.140625" style="183"/>
    <col min="13064" max="13064" width="9.7109375" style="183" bestFit="1" customWidth="1"/>
    <col min="13065" max="13316" width="9.140625" style="183"/>
    <col min="13317" max="13317" width="68.140625" style="183" customWidth="1"/>
    <col min="13318" max="13318" width="18.28515625" style="183" customWidth="1"/>
    <col min="13319" max="13319" width="9.140625" style="183"/>
    <col min="13320" max="13320" width="9.7109375" style="183" bestFit="1" customWidth="1"/>
    <col min="13321" max="13572" width="9.140625" style="183"/>
    <col min="13573" max="13573" width="68.140625" style="183" customWidth="1"/>
    <col min="13574" max="13574" width="18.28515625" style="183" customWidth="1"/>
    <col min="13575" max="13575" width="9.140625" style="183"/>
    <col min="13576" max="13576" width="9.7109375" style="183" bestFit="1" customWidth="1"/>
    <col min="13577" max="13828" width="9.140625" style="183"/>
    <col min="13829" max="13829" width="68.140625" style="183" customWidth="1"/>
    <col min="13830" max="13830" width="18.28515625" style="183" customWidth="1"/>
    <col min="13831" max="13831" width="9.140625" style="183"/>
    <col min="13832" max="13832" width="9.7109375" style="183" bestFit="1" customWidth="1"/>
    <col min="13833" max="14084" width="9.140625" style="183"/>
    <col min="14085" max="14085" width="68.140625" style="183" customWidth="1"/>
    <col min="14086" max="14086" width="18.28515625" style="183" customWidth="1"/>
    <col min="14087" max="14087" width="9.140625" style="183"/>
    <col min="14088" max="14088" width="9.7109375" style="183" bestFit="1" customWidth="1"/>
    <col min="14089" max="14340" width="9.140625" style="183"/>
    <col min="14341" max="14341" width="68.140625" style="183" customWidth="1"/>
    <col min="14342" max="14342" width="18.28515625" style="183" customWidth="1"/>
    <col min="14343" max="14343" width="9.140625" style="183"/>
    <col min="14344" max="14344" width="9.7109375" style="183" bestFit="1" customWidth="1"/>
    <col min="14345" max="14596" width="9.140625" style="183"/>
    <col min="14597" max="14597" width="68.140625" style="183" customWidth="1"/>
    <col min="14598" max="14598" width="18.28515625" style="183" customWidth="1"/>
    <col min="14599" max="14599" width="9.140625" style="183"/>
    <col min="14600" max="14600" width="9.7109375" style="183" bestFit="1" customWidth="1"/>
    <col min="14601" max="14852" width="9.140625" style="183"/>
    <col min="14853" max="14853" width="68.140625" style="183" customWidth="1"/>
    <col min="14854" max="14854" width="18.28515625" style="183" customWidth="1"/>
    <col min="14855" max="14855" width="9.140625" style="183"/>
    <col min="14856" max="14856" width="9.7109375" style="183" bestFit="1" customWidth="1"/>
    <col min="14857" max="15108" width="9.140625" style="183"/>
    <col min="15109" max="15109" width="68.140625" style="183" customWidth="1"/>
    <col min="15110" max="15110" width="18.28515625" style="183" customWidth="1"/>
    <col min="15111" max="15111" width="9.140625" style="183"/>
    <col min="15112" max="15112" width="9.7109375" style="183" bestFit="1" customWidth="1"/>
    <col min="15113" max="15364" width="9.140625" style="183"/>
    <col min="15365" max="15365" width="68.140625" style="183" customWidth="1"/>
    <col min="15366" max="15366" width="18.28515625" style="183" customWidth="1"/>
    <col min="15367" max="15367" width="9.140625" style="183"/>
    <col min="15368" max="15368" width="9.7109375" style="183" bestFit="1" customWidth="1"/>
    <col min="15369" max="15620" width="9.140625" style="183"/>
    <col min="15621" max="15621" width="68.140625" style="183" customWidth="1"/>
    <col min="15622" max="15622" width="18.28515625" style="183" customWidth="1"/>
    <col min="15623" max="15623" width="9.140625" style="183"/>
    <col min="15624" max="15624" width="9.7109375" style="183" bestFit="1" customWidth="1"/>
    <col min="15625" max="15876" width="9.140625" style="183"/>
    <col min="15877" max="15877" width="68.140625" style="183" customWidth="1"/>
    <col min="15878" max="15878" width="18.28515625" style="183" customWidth="1"/>
    <col min="15879" max="15879" width="9.140625" style="183"/>
    <col min="15880" max="15880" width="9.7109375" style="183" bestFit="1" customWidth="1"/>
    <col min="15881" max="16132" width="9.140625" style="183"/>
    <col min="16133" max="16133" width="68.140625" style="183" customWidth="1"/>
    <col min="16134" max="16134" width="18.28515625" style="183" customWidth="1"/>
    <col min="16135" max="16135" width="9.140625" style="183"/>
    <col min="16136" max="16136" width="9.7109375" style="183" bestFit="1" customWidth="1"/>
    <col min="16137" max="16384" width="9.140625" style="183"/>
  </cols>
  <sheetData>
    <row r="1" spans="1:13">
      <c r="A1" s="314" t="s">
        <v>0</v>
      </c>
      <c r="B1" s="314"/>
      <c r="C1" s="314"/>
      <c r="D1" s="314"/>
      <c r="E1" s="314"/>
      <c r="F1" s="314"/>
      <c r="G1" s="7"/>
      <c r="H1" s="7"/>
      <c r="I1" s="7"/>
      <c r="J1" s="7"/>
      <c r="K1" s="7"/>
      <c r="L1" s="7"/>
      <c r="M1" s="7"/>
    </row>
    <row r="2" spans="1:13">
      <c r="A2" s="314" t="s">
        <v>213</v>
      </c>
      <c r="B2" s="314"/>
      <c r="C2" s="314"/>
      <c r="D2" s="314"/>
      <c r="E2" s="314"/>
      <c r="F2" s="314"/>
      <c r="G2" s="7"/>
      <c r="H2" s="7"/>
      <c r="I2" s="7"/>
      <c r="J2" s="7"/>
      <c r="K2" s="7"/>
      <c r="L2" s="7"/>
      <c r="M2" s="7"/>
    </row>
    <row r="3" spans="1:13">
      <c r="A3" s="314" t="s">
        <v>214</v>
      </c>
      <c r="B3" s="314"/>
      <c r="C3" s="314"/>
      <c r="D3" s="314"/>
      <c r="E3" s="314"/>
      <c r="F3" s="314"/>
      <c r="G3" s="7"/>
      <c r="H3" s="7"/>
      <c r="I3" s="7"/>
      <c r="J3" s="7"/>
      <c r="K3" s="7"/>
      <c r="L3" s="7"/>
      <c r="M3" s="7"/>
    </row>
    <row r="4" spans="1:13">
      <c r="A4" s="314" t="s">
        <v>3</v>
      </c>
      <c r="B4" s="314"/>
      <c r="C4" s="314"/>
      <c r="D4" s="314"/>
      <c r="E4" s="314"/>
      <c r="F4" s="314"/>
      <c r="G4" s="7"/>
      <c r="H4" s="7"/>
      <c r="I4" s="7"/>
      <c r="J4" s="7"/>
      <c r="K4" s="7"/>
      <c r="L4" s="7"/>
      <c r="M4" s="7"/>
    </row>
    <row r="5" spans="1:13">
      <c r="A5" s="314" t="s">
        <v>4</v>
      </c>
      <c r="B5" s="314"/>
      <c r="C5" s="314"/>
      <c r="D5" s="314"/>
      <c r="E5" s="314"/>
      <c r="F5" s="314"/>
      <c r="G5" s="7"/>
      <c r="H5" s="7"/>
      <c r="I5" s="7"/>
      <c r="J5" s="7"/>
      <c r="K5" s="7"/>
      <c r="L5" s="7"/>
      <c r="M5" s="7"/>
    </row>
    <row r="6" spans="1:13">
      <c r="A6" s="181"/>
      <c r="B6" s="181"/>
      <c r="C6" s="181"/>
      <c r="D6" s="181"/>
      <c r="E6" s="181"/>
      <c r="F6" s="181"/>
      <c r="G6" s="7"/>
      <c r="H6" s="7"/>
      <c r="I6" s="7"/>
      <c r="J6" s="7"/>
      <c r="K6" s="7"/>
      <c r="L6" s="7"/>
      <c r="M6" s="7"/>
    </row>
    <row r="7" spans="1:13">
      <c r="A7" s="181"/>
      <c r="B7" s="181"/>
      <c r="C7" s="181"/>
      <c r="D7" s="181"/>
      <c r="E7" s="181"/>
      <c r="F7" s="181"/>
      <c r="G7" s="7"/>
      <c r="H7" s="7"/>
      <c r="I7" s="7"/>
      <c r="J7" s="7"/>
      <c r="K7" s="7"/>
      <c r="L7" s="7"/>
      <c r="M7" s="7"/>
    </row>
    <row r="8" spans="1:13">
      <c r="A8" s="104"/>
      <c r="B8" s="104"/>
      <c r="C8" s="104"/>
      <c r="D8" s="104"/>
      <c r="E8" s="104"/>
      <c r="F8" s="184" t="s">
        <v>215</v>
      </c>
    </row>
    <row r="9" spans="1:13" ht="25.5">
      <c r="A9" s="7"/>
      <c r="B9" s="7"/>
      <c r="C9" s="7"/>
      <c r="D9" s="7"/>
      <c r="E9" s="7"/>
      <c r="F9" s="185" t="s">
        <v>337</v>
      </c>
    </row>
    <row r="10" spans="1:13">
      <c r="A10" s="3" t="s">
        <v>37</v>
      </c>
      <c r="B10" s="3"/>
      <c r="C10" s="3"/>
      <c r="D10" s="3"/>
      <c r="E10" s="3"/>
      <c r="F10" s="186">
        <v>2730</v>
      </c>
    </row>
    <row r="11" spans="1:13">
      <c r="A11" s="3" t="s">
        <v>206</v>
      </c>
      <c r="B11" s="3"/>
      <c r="C11" s="3"/>
      <c r="D11" s="3"/>
      <c r="E11" s="3"/>
      <c r="F11" s="5">
        <v>0</v>
      </c>
    </row>
    <row r="12" spans="1:13">
      <c r="A12" s="3" t="s">
        <v>216</v>
      </c>
      <c r="B12" s="3"/>
      <c r="C12" s="3"/>
      <c r="D12" s="3"/>
      <c r="E12" s="3"/>
      <c r="F12" s="5">
        <v>-1113</v>
      </c>
    </row>
    <row r="13" spans="1:13" ht="13.5" thickBot="1">
      <c r="A13" s="187" t="s">
        <v>217</v>
      </c>
      <c r="B13" s="187"/>
      <c r="C13" s="187"/>
      <c r="D13" s="187"/>
      <c r="E13" s="188"/>
      <c r="F13" s="189">
        <f>SUM(F10:F12)</f>
        <v>1617</v>
      </c>
    </row>
    <row r="14" spans="1:13" ht="13.5" thickTop="1">
      <c r="A14" s="3"/>
      <c r="B14" s="3"/>
      <c r="C14" s="3"/>
      <c r="D14" s="3"/>
      <c r="E14" s="3"/>
      <c r="F14" s="104"/>
    </row>
    <row r="15" spans="1:13">
      <c r="A15" s="3"/>
      <c r="B15" s="3"/>
      <c r="C15" s="3"/>
      <c r="D15" s="3"/>
      <c r="E15" s="3"/>
      <c r="F15" s="104"/>
    </row>
    <row r="16" spans="1:13">
      <c r="A16" s="104"/>
      <c r="B16" s="104"/>
      <c r="C16" s="104"/>
      <c r="D16" s="104"/>
      <c r="E16" s="104"/>
      <c r="F16" s="104"/>
    </row>
    <row r="17" spans="1:10" ht="25.5">
      <c r="A17" s="104"/>
      <c r="B17" s="190" t="s">
        <v>276</v>
      </c>
      <c r="C17" s="190" t="s">
        <v>291</v>
      </c>
      <c r="D17" s="190" t="s">
        <v>299</v>
      </c>
      <c r="E17" s="190" t="s">
        <v>334</v>
      </c>
      <c r="F17" s="184" t="s">
        <v>218</v>
      </c>
      <c r="H17" s="191"/>
    </row>
    <row r="18" spans="1:10">
      <c r="A18" s="104" t="s">
        <v>219</v>
      </c>
      <c r="B18" s="192">
        <v>216</v>
      </c>
      <c r="C18" s="192">
        <v>264</v>
      </c>
      <c r="D18" s="192">
        <v>442</v>
      </c>
      <c r="E18" s="192">
        <v>283</v>
      </c>
      <c r="F18" s="186">
        <f>SUM(B18:E18)</f>
        <v>1205</v>
      </c>
      <c r="H18" s="191"/>
    </row>
    <row r="19" spans="1:10">
      <c r="A19" s="3" t="s">
        <v>220</v>
      </c>
      <c r="B19" s="194">
        <v>2</v>
      </c>
      <c r="C19" s="193" t="s">
        <v>179</v>
      </c>
      <c r="D19" s="193" t="s">
        <v>179</v>
      </c>
      <c r="E19" s="193" t="s">
        <v>179</v>
      </c>
      <c r="F19" s="199">
        <f t="shared" ref="F19:F29" si="0">SUM(B19:E19)</f>
        <v>2</v>
      </c>
      <c r="H19" s="191"/>
    </row>
    <row r="20" spans="1:10">
      <c r="A20" s="3" t="s">
        <v>221</v>
      </c>
      <c r="B20" s="194">
        <v>46</v>
      </c>
      <c r="C20" s="194">
        <v>53</v>
      </c>
      <c r="D20" s="194">
        <v>51</v>
      </c>
      <c r="E20" s="194">
        <v>51</v>
      </c>
      <c r="F20" s="199">
        <f t="shared" si="0"/>
        <v>201</v>
      </c>
      <c r="H20" s="191"/>
    </row>
    <row r="21" spans="1:10">
      <c r="A21" s="3" t="s">
        <v>222</v>
      </c>
      <c r="B21" s="194">
        <v>9</v>
      </c>
      <c r="C21" s="194">
        <v>12</v>
      </c>
      <c r="D21" s="194">
        <v>5</v>
      </c>
      <c r="E21" s="194">
        <v>4</v>
      </c>
      <c r="F21" s="199">
        <f t="shared" si="0"/>
        <v>30</v>
      </c>
      <c r="H21" s="191"/>
    </row>
    <row r="22" spans="1:10">
      <c r="A22" s="3" t="s">
        <v>223</v>
      </c>
      <c r="B22" s="194">
        <v>13</v>
      </c>
      <c r="C22" s="194">
        <v>10</v>
      </c>
      <c r="D22" s="194">
        <v>9</v>
      </c>
      <c r="E22" s="194">
        <v>7</v>
      </c>
      <c r="F22" s="199">
        <f t="shared" si="0"/>
        <v>39</v>
      </c>
      <c r="H22" s="191"/>
    </row>
    <row r="23" spans="1:10">
      <c r="A23" s="3" t="s">
        <v>318</v>
      </c>
      <c r="B23" s="193" t="s">
        <v>179</v>
      </c>
      <c r="C23" s="193" t="s">
        <v>179</v>
      </c>
      <c r="D23" s="194">
        <v>-21</v>
      </c>
      <c r="E23" s="194">
        <v>3</v>
      </c>
      <c r="F23" s="199">
        <f t="shared" si="0"/>
        <v>-18</v>
      </c>
      <c r="H23" s="191"/>
    </row>
    <row r="24" spans="1:10">
      <c r="A24" s="3" t="s">
        <v>255</v>
      </c>
      <c r="B24" s="194">
        <v>3</v>
      </c>
      <c r="C24" s="193" t="s">
        <v>179</v>
      </c>
      <c r="D24" s="194">
        <v>1</v>
      </c>
      <c r="E24" s="307" t="s">
        <v>179</v>
      </c>
      <c r="F24" s="199">
        <f t="shared" si="0"/>
        <v>4</v>
      </c>
      <c r="H24" s="191"/>
    </row>
    <row r="25" spans="1:10">
      <c r="A25" s="3" t="s">
        <v>313</v>
      </c>
      <c r="B25" s="193" t="s">
        <v>179</v>
      </c>
      <c r="C25" s="193" t="s">
        <v>179</v>
      </c>
      <c r="D25" s="194">
        <v>1</v>
      </c>
      <c r="E25" s="307" t="s">
        <v>179</v>
      </c>
      <c r="F25" s="199">
        <f t="shared" si="0"/>
        <v>1</v>
      </c>
      <c r="H25" s="191"/>
    </row>
    <row r="26" spans="1:10">
      <c r="A26" s="3" t="s">
        <v>351</v>
      </c>
      <c r="B26" s="194">
        <v>-11</v>
      </c>
      <c r="C26" s="194">
        <v>-8</v>
      </c>
      <c r="D26" s="194">
        <v>-73</v>
      </c>
      <c r="E26" s="194">
        <v>45</v>
      </c>
      <c r="F26" s="199">
        <f t="shared" si="0"/>
        <v>-47</v>
      </c>
      <c r="H26" s="191"/>
    </row>
    <row r="27" spans="1:10">
      <c r="A27" s="3" t="s">
        <v>284</v>
      </c>
      <c r="B27" s="194">
        <v>12</v>
      </c>
      <c r="C27" s="193" t="s">
        <v>179</v>
      </c>
      <c r="D27" s="193" t="s">
        <v>179</v>
      </c>
      <c r="E27" s="193" t="s">
        <v>179</v>
      </c>
      <c r="F27" s="199">
        <f t="shared" si="0"/>
        <v>12</v>
      </c>
      <c r="H27" s="191"/>
    </row>
    <row r="28" spans="1:10">
      <c r="A28" s="3" t="s">
        <v>224</v>
      </c>
      <c r="B28" s="194">
        <f>-8+11</f>
        <v>3</v>
      </c>
      <c r="C28" s="194">
        <f>1-8+8</f>
        <v>1</v>
      </c>
      <c r="D28" s="194">
        <v>2</v>
      </c>
      <c r="E28" s="193" t="s">
        <v>179</v>
      </c>
      <c r="F28" s="199">
        <f t="shared" si="0"/>
        <v>6</v>
      </c>
      <c r="H28" s="191"/>
    </row>
    <row r="29" spans="1:10">
      <c r="A29" s="3" t="s">
        <v>225</v>
      </c>
      <c r="B29" s="194">
        <v>6</v>
      </c>
      <c r="C29" s="194">
        <v>5</v>
      </c>
      <c r="D29" s="194">
        <v>-49</v>
      </c>
      <c r="E29" s="194">
        <v>-25</v>
      </c>
      <c r="F29" s="199">
        <f t="shared" si="0"/>
        <v>-63</v>
      </c>
      <c r="H29" s="191"/>
    </row>
    <row r="30" spans="1:10">
      <c r="A30" s="195" t="s">
        <v>169</v>
      </c>
      <c r="B30" s="196">
        <f>SUM(B18:B29)</f>
        <v>299</v>
      </c>
      <c r="C30" s="196">
        <f>SUM(C18:C29)</f>
        <v>337</v>
      </c>
      <c r="D30" s="196">
        <f>SUM(D18:D29)</f>
        <v>368</v>
      </c>
      <c r="E30" s="196">
        <f>SUM(E18:E29)</f>
        <v>368</v>
      </c>
      <c r="F30" s="196">
        <f>SUM(F18:F29)</f>
        <v>1372</v>
      </c>
      <c r="J30" s="197"/>
    </row>
    <row r="31" spans="1:10">
      <c r="A31" s="3" t="s">
        <v>138</v>
      </c>
      <c r="B31" s="3"/>
      <c r="C31" s="3"/>
      <c r="D31" s="3"/>
      <c r="E31" s="3"/>
      <c r="F31" s="4"/>
      <c r="J31" s="197"/>
    </row>
    <row r="32" spans="1:10">
      <c r="A32" s="195" t="s">
        <v>226</v>
      </c>
      <c r="B32" s="198">
        <v>19</v>
      </c>
      <c r="C32" s="198">
        <v>21</v>
      </c>
      <c r="D32" s="198">
        <v>20</v>
      </c>
      <c r="E32" s="198">
        <v>20</v>
      </c>
      <c r="F32" s="198">
        <f>SUM(B32:E32)</f>
        <v>80</v>
      </c>
    </row>
    <row r="33" spans="1:12">
      <c r="A33" s="3" t="s">
        <v>227</v>
      </c>
      <c r="B33" s="228">
        <v>57</v>
      </c>
      <c r="C33" s="228">
        <v>63</v>
      </c>
      <c r="D33" s="228">
        <v>6</v>
      </c>
      <c r="E33" s="228">
        <v>36</v>
      </c>
      <c r="F33" s="5">
        <f>SUM(B33:E33)</f>
        <v>162</v>
      </c>
    </row>
    <row r="34" spans="1:12">
      <c r="A34" s="3" t="s">
        <v>228</v>
      </c>
      <c r="B34" s="228">
        <v>-6</v>
      </c>
      <c r="C34" s="228">
        <v>-5</v>
      </c>
      <c r="D34" s="228">
        <v>49</v>
      </c>
      <c r="E34" s="228">
        <v>25</v>
      </c>
      <c r="F34" s="5">
        <f>SUM(B34:E34)</f>
        <v>63</v>
      </c>
    </row>
    <row r="35" spans="1:12">
      <c r="A35" s="195" t="s">
        <v>229</v>
      </c>
      <c r="B35" s="196">
        <f>SUM(B33:B34)</f>
        <v>51</v>
      </c>
      <c r="C35" s="196">
        <f>SUM(C33:C34)</f>
        <v>58</v>
      </c>
      <c r="D35" s="196">
        <f>SUM(D33:D34)</f>
        <v>55</v>
      </c>
      <c r="E35" s="196">
        <f>SUM(E33:E34)</f>
        <v>61</v>
      </c>
      <c r="F35" s="196">
        <f>SUM(F33:F34)</f>
        <v>225</v>
      </c>
    </row>
    <row r="36" spans="1:12">
      <c r="A36" s="195" t="s">
        <v>295</v>
      </c>
      <c r="B36" s="198">
        <f>153-76-B20</f>
        <v>31</v>
      </c>
      <c r="C36" s="198">
        <f>237-153-C20</f>
        <v>31</v>
      </c>
      <c r="D36" s="198">
        <f>321-237-D20</f>
        <v>33</v>
      </c>
      <c r="E36" s="198">
        <f>82-E20</f>
        <v>31</v>
      </c>
      <c r="F36" s="196">
        <f>SUM(B36:E36)</f>
        <v>126</v>
      </c>
    </row>
    <row r="37" spans="1:12" ht="13.5" thickBot="1">
      <c r="A37" s="200" t="s">
        <v>230</v>
      </c>
      <c r="B37" s="200"/>
      <c r="C37" s="200"/>
      <c r="D37" s="200"/>
      <c r="E37" s="200"/>
      <c r="F37" s="189">
        <f>F30+F32+F35+F36</f>
        <v>1803</v>
      </c>
    </row>
    <row r="38" spans="1:12" ht="13.5" thickTop="1">
      <c r="A38" s="104"/>
      <c r="B38" s="104"/>
      <c r="C38" s="104"/>
      <c r="D38" s="104"/>
      <c r="E38" s="104"/>
      <c r="F38" s="104"/>
    </row>
    <row r="39" spans="1:12">
      <c r="A39" s="200" t="s">
        <v>231</v>
      </c>
      <c r="B39" s="200"/>
      <c r="C39" s="200"/>
      <c r="D39" s="200"/>
      <c r="E39" s="200"/>
      <c r="F39" s="201">
        <f>F13/F37</f>
        <v>0.8968386023294509</v>
      </c>
    </row>
    <row r="40" spans="1:12">
      <c r="A40" s="104"/>
      <c r="B40" s="104"/>
      <c r="C40" s="104"/>
      <c r="D40" s="104"/>
      <c r="E40" s="104"/>
      <c r="F40" s="104"/>
    </row>
    <row r="41" spans="1:12">
      <c r="A41" s="104"/>
      <c r="B41" s="104"/>
      <c r="C41" s="104"/>
      <c r="D41" s="104"/>
      <c r="E41" s="104"/>
      <c r="F41" s="104"/>
    </row>
    <row r="42" spans="1:12">
      <c r="A42" s="104"/>
      <c r="B42" s="104"/>
      <c r="C42" s="104"/>
      <c r="D42" s="104"/>
      <c r="E42" s="104"/>
      <c r="F42" s="104"/>
    </row>
    <row r="43" spans="1:12">
      <c r="A43" s="104"/>
      <c r="B43" s="104"/>
      <c r="C43" s="104"/>
      <c r="D43" s="104"/>
      <c r="E43" s="104"/>
      <c r="F43" s="104"/>
    </row>
    <row r="44" spans="1:12">
      <c r="A44" s="104"/>
      <c r="B44" s="104"/>
      <c r="C44" s="104"/>
      <c r="D44" s="104"/>
      <c r="E44" s="104"/>
      <c r="F44" s="104"/>
    </row>
    <row r="45" spans="1:12">
      <c r="A45" s="104"/>
      <c r="B45" s="104"/>
      <c r="C45" s="104"/>
      <c r="D45" s="104"/>
      <c r="E45" s="104"/>
      <c r="F45" s="104"/>
    </row>
    <row r="46" spans="1:12">
      <c r="A46" s="320" t="s">
        <v>232</v>
      </c>
      <c r="B46" s="320"/>
      <c r="C46" s="320"/>
      <c r="D46" s="320"/>
      <c r="E46" s="320"/>
      <c r="F46" s="320"/>
      <c r="G46" s="104"/>
      <c r="H46" s="104"/>
      <c r="I46" s="104"/>
      <c r="J46" s="104"/>
      <c r="K46" s="104"/>
      <c r="L46" s="104"/>
    </row>
    <row r="50" spans="1:13" ht="14.45" customHeight="1">
      <c r="A50" s="311" t="str">
        <f>CONCATENATE(Index!$C$5,Index!$D$5,Index!C28)</f>
        <v>Page 14</v>
      </c>
      <c r="B50" s="311"/>
      <c r="C50" s="311"/>
      <c r="D50" s="311"/>
      <c r="E50" s="311"/>
      <c r="F50" s="311"/>
      <c r="G50" s="104"/>
      <c r="H50" s="104"/>
      <c r="I50" s="104"/>
      <c r="J50" s="104"/>
      <c r="K50" s="104"/>
      <c r="L50" s="104"/>
      <c r="M50" s="104"/>
    </row>
  </sheetData>
  <sheetProtection algorithmName="SHA-512" hashValue="IrjmufcisXSVYikEFLks7/dg0VgsqN6/3J0ey+zaNivQsXt9fMTLdFGec/ZlF+bQDlZEi4tUNDQiEXEEyXzohA==" saltValue="B5sa+zDA+bijKB5rjvfrIQ==" spinCount="100000" sheet="1" objects="1" scenarios="1"/>
  <mergeCells count="7">
    <mergeCell ref="A50:F50"/>
    <mergeCell ref="A1:F1"/>
    <mergeCell ref="A2:F2"/>
    <mergeCell ref="A3:F3"/>
    <mergeCell ref="A4:F4"/>
    <mergeCell ref="A5:F5"/>
    <mergeCell ref="A46:F46"/>
  </mergeCells>
  <pageMargins left="0.7" right="0.7" top="0.75" bottom="0.75" header="0.3" footer="0.3"/>
  <pageSetup scale="9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07376-D7C4-476D-8CC3-1175A68D688D}">
  <sheetPr>
    <pageSetUpPr fitToPage="1"/>
  </sheetPr>
  <dimension ref="A1:K73"/>
  <sheetViews>
    <sheetView zoomScale="80" zoomScaleNormal="80" workbookViewId="0">
      <selection sqref="A1:I1"/>
    </sheetView>
  </sheetViews>
  <sheetFormatPr defaultRowHeight="14.25"/>
  <cols>
    <col min="1" max="1" width="48.42578125" style="15" customWidth="1"/>
    <col min="2" max="3" width="11.140625" style="15" customWidth="1"/>
    <col min="4" max="4" width="15.42578125" style="15" customWidth="1"/>
    <col min="5" max="5" width="3.7109375" style="15" customWidth="1"/>
    <col min="6" max="7" width="16.42578125" style="15" customWidth="1"/>
    <col min="8" max="8" width="3.7109375" style="15" customWidth="1"/>
    <col min="9" max="9" width="16.5703125" style="15" customWidth="1"/>
    <col min="10" max="10" width="9.140625" style="15"/>
    <col min="11" max="11" width="0" style="15" hidden="1" customWidth="1"/>
    <col min="12" max="16384" width="9.140625" style="15"/>
  </cols>
  <sheetData>
    <row r="1" spans="1:9" ht="15.75" customHeight="1">
      <c r="A1" s="316" t="s">
        <v>0</v>
      </c>
      <c r="B1" s="316"/>
      <c r="C1" s="316"/>
      <c r="D1" s="316"/>
      <c r="E1" s="316"/>
      <c r="F1" s="316"/>
      <c r="G1" s="316"/>
      <c r="H1" s="316"/>
      <c r="I1" s="316"/>
    </row>
    <row r="2" spans="1:9" ht="15.75" customHeight="1">
      <c r="A2" s="316" t="s">
        <v>290</v>
      </c>
      <c r="B2" s="316"/>
      <c r="C2" s="316"/>
      <c r="D2" s="316"/>
      <c r="E2" s="316"/>
      <c r="F2" s="316"/>
      <c r="G2" s="316"/>
      <c r="H2" s="316"/>
      <c r="I2" s="316"/>
    </row>
    <row r="3" spans="1:9" ht="15.75" customHeight="1">
      <c r="A3" s="316" t="s">
        <v>265</v>
      </c>
      <c r="B3" s="316"/>
      <c r="C3" s="316"/>
      <c r="D3" s="316"/>
      <c r="E3" s="316"/>
      <c r="F3" s="316"/>
      <c r="G3" s="316"/>
      <c r="H3" s="316"/>
      <c r="I3" s="316"/>
    </row>
    <row r="4" spans="1:9" ht="15.75" customHeight="1">
      <c r="A4" s="316" t="s">
        <v>85</v>
      </c>
      <c r="B4" s="316"/>
      <c r="C4" s="316"/>
      <c r="D4" s="316"/>
      <c r="E4" s="316"/>
      <c r="F4" s="316"/>
      <c r="G4" s="316"/>
      <c r="H4" s="316"/>
      <c r="I4" s="316"/>
    </row>
    <row r="5" spans="1:9" ht="15.75" customHeight="1">
      <c r="A5" s="316" t="s">
        <v>3</v>
      </c>
      <c r="B5" s="316"/>
      <c r="C5" s="316"/>
      <c r="D5" s="316"/>
      <c r="E5" s="316"/>
      <c r="F5" s="316"/>
      <c r="G5" s="316"/>
      <c r="H5" s="316"/>
      <c r="I5" s="316"/>
    </row>
    <row r="6" spans="1:9" ht="15.75" customHeight="1">
      <c r="A6" s="316" t="s">
        <v>4</v>
      </c>
      <c r="B6" s="316"/>
      <c r="C6" s="316"/>
      <c r="D6" s="316"/>
      <c r="E6" s="316"/>
      <c r="F6" s="316"/>
      <c r="G6" s="316"/>
      <c r="H6" s="316"/>
      <c r="I6" s="316"/>
    </row>
    <row r="7" spans="1:9" ht="15.75" customHeight="1"/>
    <row r="8" spans="1:9" s="104" customFormat="1" ht="12.75">
      <c r="B8" s="360" t="s">
        <v>86</v>
      </c>
      <c r="C8" s="360"/>
      <c r="D8" s="360"/>
      <c r="E8" s="360"/>
      <c r="F8" s="360"/>
      <c r="G8" s="360"/>
      <c r="H8" s="360"/>
      <c r="I8" s="360"/>
    </row>
    <row r="9" spans="1:9" s="104" customFormat="1" ht="12.75" hidden="1"/>
    <row r="10" spans="1:9" s="104" customFormat="1" ht="32.25" customHeight="1" thickBot="1">
      <c r="B10" s="313" t="s">
        <v>87</v>
      </c>
      <c r="C10" s="313"/>
      <c r="D10" s="313"/>
      <c r="E10" s="7"/>
      <c r="F10" s="208"/>
      <c r="G10" s="208"/>
      <c r="H10" s="7"/>
      <c r="I10" s="244"/>
    </row>
    <row r="11" spans="1:9" s="104" customFormat="1" ht="12.75">
      <c r="D11" s="244" t="s">
        <v>86</v>
      </c>
    </row>
    <row r="12" spans="1:9" s="104" customFormat="1" ht="13.5" thickBot="1">
      <c r="A12" s="17" t="s">
        <v>287</v>
      </c>
      <c r="B12" s="245" t="s">
        <v>334</v>
      </c>
      <c r="C12" s="245" t="s">
        <v>260</v>
      </c>
      <c r="D12" s="245" t="s">
        <v>88</v>
      </c>
      <c r="F12" s="244"/>
      <c r="G12" s="244"/>
      <c r="I12" s="244"/>
    </row>
    <row r="13" spans="1:9" s="104" customFormat="1" ht="12.75"/>
    <row r="14" spans="1:9" s="104" customFormat="1" ht="12.75" hidden="1" customHeight="1">
      <c r="A14" s="104" t="s">
        <v>125</v>
      </c>
      <c r="B14" s="4">
        <v>674</v>
      </c>
      <c r="C14" s="4">
        <v>526</v>
      </c>
      <c r="D14" s="48">
        <v>0.28000000000000003</v>
      </c>
      <c r="F14" s="244"/>
      <c r="G14" s="244"/>
      <c r="I14" s="110"/>
    </row>
    <row r="15" spans="1:9" s="104" customFormat="1" ht="12.75" hidden="1" customHeight="1">
      <c r="A15" s="104" t="s">
        <v>126</v>
      </c>
      <c r="B15" s="5">
        <v>315</v>
      </c>
      <c r="C15" s="5">
        <v>263</v>
      </c>
      <c r="D15" s="48">
        <v>0.2</v>
      </c>
      <c r="F15" s="111"/>
      <c r="G15" s="111"/>
      <c r="I15" s="111"/>
    </row>
    <row r="16" spans="1:9" s="104" customFormat="1" ht="12.75" hidden="1" customHeight="1">
      <c r="A16" s="104" t="s">
        <v>147</v>
      </c>
      <c r="B16" s="5">
        <v>536</v>
      </c>
      <c r="C16" s="5">
        <v>449</v>
      </c>
      <c r="D16" s="48">
        <v>0.19</v>
      </c>
      <c r="F16" s="111"/>
      <c r="G16" s="111"/>
      <c r="I16" s="111"/>
    </row>
    <row r="17" spans="1:11" s="104" customFormat="1" ht="12.75">
      <c r="A17" s="104" t="s">
        <v>89</v>
      </c>
      <c r="B17" s="110">
        <v>1674</v>
      </c>
      <c r="C17" s="110">
        <v>1548</v>
      </c>
      <c r="D17" s="162">
        <v>0.08</v>
      </c>
      <c r="F17" s="110"/>
      <c r="G17" s="110"/>
      <c r="I17" s="110"/>
    </row>
    <row r="18" spans="1:11" s="104" customFormat="1" ht="12.75"/>
    <row r="19" spans="1:11" s="104" customFormat="1" ht="12.75"/>
    <row r="20" spans="1:11" s="104" customFormat="1" ht="43.5" customHeight="1" thickBot="1">
      <c r="B20" s="361" t="s">
        <v>182</v>
      </c>
      <c r="C20" s="361"/>
      <c r="D20" s="361"/>
      <c r="E20" s="7"/>
      <c r="F20" s="362" t="s">
        <v>184</v>
      </c>
      <c r="G20" s="362"/>
      <c r="H20" s="7"/>
      <c r="I20" s="248"/>
    </row>
    <row r="21" spans="1:11" s="104" customFormat="1" ht="16.5" customHeight="1">
      <c r="D21" s="244" t="s">
        <v>86</v>
      </c>
      <c r="F21" s="244" t="s">
        <v>86</v>
      </c>
      <c r="G21" s="366" t="s">
        <v>183</v>
      </c>
      <c r="I21" s="367" t="s">
        <v>185</v>
      </c>
    </row>
    <row r="22" spans="1:11" s="104" customFormat="1" ht="35.25" customHeight="1" thickBot="1">
      <c r="A22" s="17" t="s">
        <v>288</v>
      </c>
      <c r="B22" s="248" t="str">
        <f>B12</f>
        <v>Q1'22</v>
      </c>
      <c r="C22" s="248" t="str">
        <f>C12</f>
        <v>Q1'21</v>
      </c>
      <c r="D22" s="248" t="s">
        <v>88</v>
      </c>
      <c r="E22" s="152"/>
      <c r="F22" s="248" t="s">
        <v>88</v>
      </c>
      <c r="G22" s="362"/>
      <c r="I22" s="361"/>
    </row>
    <row r="23" spans="1:11" s="104" customFormat="1" ht="12.75"/>
    <row r="24" spans="1:11" s="104" customFormat="1" ht="12.75" hidden="1" customHeight="1">
      <c r="A24" s="104" t="s">
        <v>125</v>
      </c>
      <c r="B24" s="4">
        <v>674</v>
      </c>
      <c r="C24" s="4">
        <v>526</v>
      </c>
      <c r="D24" s="48">
        <v>0.28000000000000003</v>
      </c>
      <c r="E24" s="243"/>
      <c r="F24" s="48">
        <v>0.25</v>
      </c>
      <c r="G24" s="171" t="s">
        <v>280</v>
      </c>
      <c r="I24" s="4">
        <v>18</v>
      </c>
      <c r="K24" s="237">
        <f>(B24-I24)/C24-1</f>
        <v>0.24714828897338403</v>
      </c>
    </row>
    <row r="25" spans="1:11" s="104" customFormat="1" ht="12.75" hidden="1" customHeight="1">
      <c r="A25" s="104" t="s">
        <v>175</v>
      </c>
      <c r="B25" s="5">
        <v>315</v>
      </c>
      <c r="C25" s="5">
        <v>263</v>
      </c>
      <c r="D25" s="48">
        <v>0.2</v>
      </c>
      <c r="E25" s="243"/>
      <c r="F25" s="161">
        <v>0.16</v>
      </c>
      <c r="G25" s="171" t="s">
        <v>281</v>
      </c>
      <c r="I25" s="5">
        <v>9</v>
      </c>
      <c r="K25" s="237">
        <f t="shared" ref="K25:K27" si="0">(B25-I25)/C25-1</f>
        <v>0.16349809885931554</v>
      </c>
    </row>
    <row r="26" spans="1:11" s="104" customFormat="1" ht="12.75" hidden="1" customHeight="1">
      <c r="A26" s="104" t="s">
        <v>176</v>
      </c>
      <c r="B26" s="43">
        <v>536</v>
      </c>
      <c r="C26" s="43">
        <v>449</v>
      </c>
      <c r="D26" s="48">
        <v>0.19</v>
      </c>
      <c r="E26" s="243"/>
      <c r="F26" s="161">
        <v>0.15</v>
      </c>
      <c r="G26" s="171" t="s">
        <v>281</v>
      </c>
      <c r="I26" s="5">
        <v>21</v>
      </c>
      <c r="K26" s="237">
        <f t="shared" si="0"/>
        <v>0.14699331848552344</v>
      </c>
    </row>
    <row r="27" spans="1:11" s="104" customFormat="1" ht="12.75">
      <c r="A27" s="104" t="s">
        <v>177</v>
      </c>
      <c r="B27" s="110">
        <v>1667</v>
      </c>
      <c r="C27" s="110">
        <v>1548</v>
      </c>
      <c r="D27" s="162">
        <v>0.08</v>
      </c>
      <c r="E27" s="243"/>
      <c r="F27" s="250">
        <v>0.09</v>
      </c>
      <c r="G27" s="305" t="s">
        <v>250</v>
      </c>
      <c r="I27" s="110">
        <v>-19</v>
      </c>
      <c r="K27" s="237">
        <f t="shared" si="0"/>
        <v>8.9147286821705363E-2</v>
      </c>
    </row>
    <row r="28" spans="1:11" s="104" customFormat="1" ht="12.75">
      <c r="G28" s="156"/>
    </row>
    <row r="29" spans="1:11" s="104" customFormat="1" ht="12.75"/>
    <row r="30" spans="1:11" s="104" customFormat="1" ht="12.75">
      <c r="B30" s="360" t="s">
        <v>86</v>
      </c>
      <c r="C30" s="360"/>
      <c r="D30" s="360"/>
      <c r="E30" s="360"/>
      <c r="F30" s="360"/>
      <c r="G30" s="360"/>
      <c r="H30" s="360"/>
      <c r="I30" s="360"/>
    </row>
    <row r="31" spans="1:11" s="104" customFormat="1" ht="12.75" hidden="1"/>
    <row r="32" spans="1:11" s="104" customFormat="1" ht="32.25" customHeight="1" thickBot="1">
      <c r="B32" s="313" t="s">
        <v>87</v>
      </c>
      <c r="C32" s="313"/>
      <c r="D32" s="313"/>
      <c r="E32" s="7"/>
      <c r="F32" s="208"/>
      <c r="G32" s="208"/>
      <c r="H32" s="7"/>
      <c r="I32" s="244"/>
    </row>
    <row r="33" spans="1:11" s="104" customFormat="1" ht="12.75">
      <c r="D33" s="244" t="s">
        <v>86</v>
      </c>
    </row>
    <row r="34" spans="1:11" s="104" customFormat="1" ht="13.5" thickBot="1">
      <c r="A34" s="17" t="s">
        <v>287</v>
      </c>
      <c r="B34" s="245" t="s">
        <v>260</v>
      </c>
      <c r="C34" s="245" t="s">
        <v>356</v>
      </c>
      <c r="D34" s="245" t="s">
        <v>88</v>
      </c>
      <c r="F34" s="244"/>
      <c r="G34" s="244"/>
      <c r="I34" s="244"/>
    </row>
    <row r="35" spans="1:11" s="104" customFormat="1" ht="12.75"/>
    <row r="36" spans="1:11" s="104" customFormat="1" ht="12.75" hidden="1" customHeight="1">
      <c r="A36" s="104" t="s">
        <v>125</v>
      </c>
      <c r="B36" s="4">
        <v>526</v>
      </c>
      <c r="C36" s="4">
        <v>529</v>
      </c>
      <c r="D36" s="48">
        <v>-0.01</v>
      </c>
      <c r="F36" s="244"/>
      <c r="G36" s="244"/>
      <c r="I36" s="110"/>
    </row>
    <row r="37" spans="1:11" s="104" customFormat="1" ht="12.75" hidden="1" customHeight="1">
      <c r="A37" s="104" t="s">
        <v>126</v>
      </c>
      <c r="B37" s="5">
        <v>263</v>
      </c>
      <c r="C37" s="5">
        <v>254</v>
      </c>
      <c r="D37" s="48">
        <v>0.03</v>
      </c>
      <c r="F37" s="111"/>
      <c r="G37" s="111"/>
      <c r="I37" s="111"/>
    </row>
    <row r="38" spans="1:11" s="104" customFormat="1" ht="12.75" hidden="1" customHeight="1">
      <c r="A38" s="104" t="s">
        <v>147</v>
      </c>
      <c r="B38" s="5">
        <v>449</v>
      </c>
      <c r="C38" s="5">
        <v>455</v>
      </c>
      <c r="D38" s="48">
        <v>-0.01</v>
      </c>
      <c r="F38" s="111"/>
      <c r="G38" s="111"/>
      <c r="I38" s="111"/>
    </row>
    <row r="39" spans="1:11" s="104" customFormat="1" ht="12.75">
      <c r="A39" s="104" t="s">
        <v>89</v>
      </c>
      <c r="B39" s="110">
        <v>1548</v>
      </c>
      <c r="C39" s="110">
        <v>1357</v>
      </c>
      <c r="D39" s="48">
        <v>0.14000000000000001</v>
      </c>
      <c r="F39" s="110"/>
      <c r="G39" s="110"/>
      <c r="I39" s="110"/>
    </row>
    <row r="40" spans="1:11" s="104" customFormat="1" ht="12.75"/>
    <row r="41" spans="1:11" s="104" customFormat="1" ht="12.75"/>
    <row r="42" spans="1:11" s="104" customFormat="1" ht="43.5" customHeight="1" thickBot="1">
      <c r="B42" s="361" t="s">
        <v>182</v>
      </c>
      <c r="C42" s="361"/>
      <c r="D42" s="361"/>
      <c r="E42" s="7"/>
      <c r="F42" s="362" t="s">
        <v>184</v>
      </c>
      <c r="G42" s="362"/>
      <c r="H42" s="7"/>
      <c r="I42" s="248"/>
    </row>
    <row r="43" spans="1:11" s="104" customFormat="1" ht="16.5" customHeight="1">
      <c r="D43" s="244" t="s">
        <v>86</v>
      </c>
      <c r="F43" s="244" t="s">
        <v>86</v>
      </c>
      <c r="G43" s="366" t="s">
        <v>183</v>
      </c>
      <c r="I43" s="367" t="s">
        <v>185</v>
      </c>
    </row>
    <row r="44" spans="1:11" s="104" customFormat="1" ht="35.25" customHeight="1" thickBot="1">
      <c r="A44" s="17" t="s">
        <v>288</v>
      </c>
      <c r="B44" s="248" t="str">
        <f>B34</f>
        <v>Q1'21</v>
      </c>
      <c r="C44" s="248" t="str">
        <f>C34</f>
        <v>Q1'20</v>
      </c>
      <c r="D44" s="248" t="s">
        <v>88</v>
      </c>
      <c r="E44" s="152"/>
      <c r="F44" s="248" t="s">
        <v>88</v>
      </c>
      <c r="G44" s="362"/>
      <c r="I44" s="361"/>
    </row>
    <row r="45" spans="1:11" s="104" customFormat="1" ht="12.75"/>
    <row r="46" spans="1:11" s="104" customFormat="1" ht="12.75" hidden="1" customHeight="1">
      <c r="A46" s="104" t="s">
        <v>125</v>
      </c>
      <c r="B46" s="4">
        <v>485</v>
      </c>
      <c r="C46" s="4">
        <v>529</v>
      </c>
      <c r="D46" s="48">
        <v>-0.08</v>
      </c>
      <c r="E46" s="243"/>
      <c r="F46" s="48">
        <v>-7.0000000000000007E-2</v>
      </c>
      <c r="G46" s="171" t="s">
        <v>250</v>
      </c>
      <c r="I46" s="4">
        <v>-7</v>
      </c>
      <c r="K46" s="237"/>
    </row>
    <row r="47" spans="1:11" s="104" customFormat="1" ht="12.75" hidden="1" customHeight="1">
      <c r="A47" s="104" t="s">
        <v>175</v>
      </c>
      <c r="B47" s="5">
        <v>263</v>
      </c>
      <c r="C47" s="5">
        <v>254</v>
      </c>
      <c r="D47" s="48">
        <v>0.03</v>
      </c>
      <c r="E47" s="243"/>
      <c r="F47" s="161">
        <v>0.05</v>
      </c>
      <c r="G47" s="171" t="s">
        <v>247</v>
      </c>
      <c r="I47" s="5">
        <v>-4</v>
      </c>
      <c r="K47" s="237"/>
    </row>
    <row r="48" spans="1:11" s="104" customFormat="1" ht="12.75" hidden="1" customHeight="1">
      <c r="A48" s="104" t="s">
        <v>176</v>
      </c>
      <c r="B48" s="43">
        <v>449</v>
      </c>
      <c r="C48" s="43">
        <v>455</v>
      </c>
      <c r="D48" s="48">
        <v>-0.01</v>
      </c>
      <c r="E48" s="243"/>
      <c r="F48" s="161">
        <v>0.01</v>
      </c>
      <c r="G48" s="171" t="s">
        <v>247</v>
      </c>
      <c r="I48" s="5">
        <v>-9</v>
      </c>
      <c r="K48" s="237"/>
    </row>
    <row r="49" spans="1:11" s="104" customFormat="1" ht="12.75">
      <c r="A49" s="104" t="s">
        <v>177</v>
      </c>
      <c r="B49" s="110">
        <v>1548</v>
      </c>
      <c r="C49" s="110">
        <v>1357</v>
      </c>
      <c r="D49" s="48">
        <v>0.14000000000000001</v>
      </c>
      <c r="E49" s="243"/>
      <c r="F49" s="251">
        <v>0.11</v>
      </c>
      <c r="G49" s="166" t="s">
        <v>280</v>
      </c>
      <c r="I49" s="110">
        <v>37</v>
      </c>
      <c r="K49" s="237"/>
    </row>
    <row r="50" spans="1:11" s="104" customFormat="1" ht="12.75"/>
    <row r="51" spans="1:11" s="104" customFormat="1" ht="12.75"/>
    <row r="52" spans="1:11" s="104" customFormat="1" ht="12.75">
      <c r="A52" s="7" t="s">
        <v>289</v>
      </c>
      <c r="B52" s="7"/>
      <c r="C52" s="7"/>
      <c r="D52" s="7"/>
      <c r="E52" s="7"/>
      <c r="F52" s="249">
        <f>F27+F49</f>
        <v>0.2</v>
      </c>
    </row>
    <row r="53" spans="1:11" s="104" customFormat="1" ht="12.75"/>
    <row r="54" spans="1:11" s="104" customFormat="1" ht="12.75"/>
    <row r="55" spans="1:11" s="104" customFormat="1" ht="12.75"/>
    <row r="56" spans="1:11" s="104" customFormat="1" ht="35.25" customHeight="1">
      <c r="A56" s="363" t="s">
        <v>186</v>
      </c>
      <c r="B56" s="319"/>
      <c r="C56" s="319"/>
      <c r="D56" s="319"/>
      <c r="E56" s="319"/>
      <c r="F56" s="319"/>
      <c r="G56" s="319"/>
      <c r="H56" s="319"/>
      <c r="I56" s="319"/>
    </row>
    <row r="57" spans="1:11" s="104" customFormat="1" ht="13.5" customHeight="1"/>
    <row r="58" spans="1:11" s="104" customFormat="1" ht="36" customHeight="1">
      <c r="A58" s="363" t="s">
        <v>259</v>
      </c>
      <c r="B58" s="319"/>
      <c r="C58" s="319"/>
      <c r="D58" s="319"/>
      <c r="E58" s="319"/>
      <c r="F58" s="319"/>
      <c r="G58" s="319"/>
      <c r="H58" s="319"/>
      <c r="I58" s="319"/>
    </row>
    <row r="59" spans="1:11" s="104" customFormat="1" ht="13.5" customHeight="1"/>
    <row r="60" spans="1:11" s="104" customFormat="1" ht="12.75" customHeight="1">
      <c r="A60" s="363" t="s">
        <v>187</v>
      </c>
      <c r="B60" s="319"/>
      <c r="C60" s="319"/>
      <c r="D60" s="319"/>
      <c r="E60" s="319"/>
      <c r="F60" s="319"/>
      <c r="G60" s="319"/>
      <c r="H60" s="319"/>
      <c r="I60" s="319"/>
    </row>
    <row r="61" spans="1:11" s="104" customFormat="1" ht="12.75">
      <c r="A61" s="247"/>
      <c r="B61" s="246"/>
      <c r="C61" s="246"/>
      <c r="D61" s="246"/>
      <c r="E61" s="246"/>
      <c r="F61" s="246"/>
      <c r="G61" s="246"/>
      <c r="H61" s="246"/>
      <c r="I61" s="246"/>
    </row>
    <row r="62" spans="1:11" s="104" customFormat="1" ht="28.5" customHeight="1">
      <c r="A62" s="363" t="s">
        <v>180</v>
      </c>
      <c r="B62" s="319"/>
      <c r="C62" s="319"/>
      <c r="D62" s="319"/>
      <c r="E62" s="319"/>
      <c r="F62" s="319"/>
      <c r="G62" s="319"/>
      <c r="H62" s="319"/>
      <c r="I62" s="319"/>
    </row>
    <row r="63" spans="1:11" s="104" customFormat="1" ht="12.75"/>
    <row r="64" spans="1:11" s="104" customFormat="1" ht="12.75"/>
    <row r="65" spans="1:9" s="104" customFormat="1" ht="12.75">
      <c r="A65" s="311"/>
      <c r="B65" s="311"/>
      <c r="C65" s="311"/>
      <c r="D65" s="311"/>
      <c r="E65" s="311"/>
      <c r="F65" s="311"/>
      <c r="G65" s="311"/>
      <c r="H65" s="311"/>
      <c r="I65" s="311"/>
    </row>
    <row r="66" spans="1:9" s="104" customFormat="1" ht="12.75"/>
    <row r="67" spans="1:9" s="104" customFormat="1" ht="12.75"/>
    <row r="68" spans="1:9" s="104" customFormat="1" ht="12.75">
      <c r="A68" s="364" t="str">
        <f>CONCATENATE(Index!$C$5,Index!$D$5,Index!C29)</f>
        <v>Page 15</v>
      </c>
      <c r="B68" s="365"/>
      <c r="C68" s="365"/>
      <c r="D68" s="365"/>
      <c r="E68" s="365"/>
      <c r="F68" s="365"/>
      <c r="G68" s="365"/>
      <c r="H68" s="365"/>
      <c r="I68" s="365"/>
    </row>
    <row r="69" spans="1:9" s="104" customFormat="1" ht="12.75"/>
    <row r="70" spans="1:9" s="104" customFormat="1" ht="12.75"/>
    <row r="71" spans="1:9" s="104" customFormat="1" ht="12.75"/>
    <row r="72" spans="1:9" s="104" customFormat="1" ht="12.75"/>
    <row r="73" spans="1:9" s="104" customFormat="1" ht="12.75"/>
  </sheetData>
  <sheetProtection algorithmName="SHA-512" hashValue="JNjLdsh9bE7kBsDcyeCUjRHjlYksOstRIkMaxs6HUwIleh4c5YOhp7GfPdjbaBe53oo2FNW5Sryf6Wf8FJOKSA==" saltValue="3nd5IB8jlvkX0lJT5WVeCw==" spinCount="100000" sheet="1" objects="1" scenarios="1"/>
  <mergeCells count="24">
    <mergeCell ref="G43:G44"/>
    <mergeCell ref="I43:I44"/>
    <mergeCell ref="A68:I68"/>
    <mergeCell ref="B8:I8"/>
    <mergeCell ref="B10:D10"/>
    <mergeCell ref="B20:D20"/>
    <mergeCell ref="F20:G20"/>
    <mergeCell ref="G21:G22"/>
    <mergeCell ref="I21:I22"/>
    <mergeCell ref="A56:I56"/>
    <mergeCell ref="A58:I58"/>
    <mergeCell ref="A60:I60"/>
    <mergeCell ref="A62:I62"/>
    <mergeCell ref="A65:I65"/>
    <mergeCell ref="B30:I30"/>
    <mergeCell ref="B32:D32"/>
    <mergeCell ref="B42:D42"/>
    <mergeCell ref="F42:G42"/>
    <mergeCell ref="A6:I6"/>
    <mergeCell ref="A1:I1"/>
    <mergeCell ref="A2:I2"/>
    <mergeCell ref="A3:I3"/>
    <mergeCell ref="A4:I4"/>
    <mergeCell ref="A5:I5"/>
  </mergeCells>
  <pageMargins left="0.7" right="0.7" top="0.75" bottom="0.75" header="0.3" footer="0.3"/>
  <pageSetup scale="63"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1E46F-8559-4350-B1B3-03845F2E8BA6}">
  <sheetPr>
    <pageSetUpPr fitToPage="1"/>
  </sheetPr>
  <dimension ref="A1:K73"/>
  <sheetViews>
    <sheetView zoomScale="80" zoomScaleNormal="80" workbookViewId="0">
      <selection sqref="A1:I1"/>
    </sheetView>
  </sheetViews>
  <sheetFormatPr defaultRowHeight="14.25"/>
  <cols>
    <col min="1" max="1" width="48.42578125" style="15" customWidth="1"/>
    <col min="2" max="3" width="11.140625" style="15" customWidth="1"/>
    <col min="4" max="4" width="15.42578125" style="15" customWidth="1"/>
    <col min="5" max="5" width="3.7109375" style="15" customWidth="1"/>
    <col min="6" max="7" width="16.42578125" style="15" customWidth="1"/>
    <col min="8" max="8" width="3.7109375" style="15" customWidth="1"/>
    <col min="9" max="9" width="16.5703125" style="15" customWidth="1"/>
    <col min="10" max="10" width="9.140625" style="15"/>
    <col min="11" max="11" width="0" style="15" hidden="1" customWidth="1"/>
    <col min="12" max="16384" width="9.140625" style="15"/>
  </cols>
  <sheetData>
    <row r="1" spans="1:9" ht="15.75" customHeight="1">
      <c r="A1" s="316" t="s">
        <v>0</v>
      </c>
      <c r="B1" s="316"/>
      <c r="C1" s="316"/>
      <c r="D1" s="316"/>
      <c r="E1" s="316"/>
      <c r="F1" s="316"/>
      <c r="G1" s="316"/>
      <c r="H1" s="316"/>
      <c r="I1" s="316"/>
    </row>
    <row r="2" spans="1:9" ht="15.75" customHeight="1">
      <c r="A2" s="316" t="s">
        <v>290</v>
      </c>
      <c r="B2" s="316"/>
      <c r="C2" s="316"/>
      <c r="D2" s="316"/>
      <c r="E2" s="316"/>
      <c r="F2" s="316"/>
      <c r="G2" s="316"/>
      <c r="H2" s="316"/>
      <c r="I2" s="316"/>
    </row>
    <row r="3" spans="1:9" ht="15.75" customHeight="1">
      <c r="A3" s="316" t="s">
        <v>265</v>
      </c>
      <c r="B3" s="316"/>
      <c r="C3" s="316"/>
      <c r="D3" s="316"/>
      <c r="E3" s="316"/>
      <c r="F3" s="316"/>
      <c r="G3" s="316"/>
      <c r="H3" s="316"/>
      <c r="I3" s="316"/>
    </row>
    <row r="4" spans="1:9" ht="15.75" customHeight="1">
      <c r="A4" s="316" t="s">
        <v>85</v>
      </c>
      <c r="B4" s="316"/>
      <c r="C4" s="316"/>
      <c r="D4" s="316"/>
      <c r="E4" s="316"/>
      <c r="F4" s="316"/>
      <c r="G4" s="316"/>
      <c r="H4" s="316"/>
      <c r="I4" s="316"/>
    </row>
    <row r="5" spans="1:9" ht="15.75" customHeight="1">
      <c r="A5" s="316" t="s">
        <v>3</v>
      </c>
      <c r="B5" s="316"/>
      <c r="C5" s="316"/>
      <c r="D5" s="316"/>
      <c r="E5" s="316"/>
      <c r="F5" s="316"/>
      <c r="G5" s="316"/>
      <c r="H5" s="316"/>
      <c r="I5" s="316"/>
    </row>
    <row r="6" spans="1:9" ht="15.75" customHeight="1">
      <c r="A6" s="316" t="s">
        <v>4</v>
      </c>
      <c r="B6" s="316"/>
      <c r="C6" s="316"/>
      <c r="D6" s="316"/>
      <c r="E6" s="316"/>
      <c r="F6" s="316"/>
      <c r="G6" s="316"/>
      <c r="H6" s="316"/>
      <c r="I6" s="316"/>
    </row>
    <row r="7" spans="1:9" ht="15.75" customHeight="1"/>
    <row r="8" spans="1:9" s="104" customFormat="1" ht="12.75">
      <c r="B8" s="360" t="s">
        <v>86</v>
      </c>
      <c r="C8" s="360"/>
      <c r="D8" s="360"/>
      <c r="E8" s="360"/>
      <c r="F8" s="360"/>
      <c r="G8" s="360"/>
      <c r="H8" s="360"/>
      <c r="I8" s="360"/>
    </row>
    <row r="9" spans="1:9" s="104" customFormat="1" ht="12.75" hidden="1"/>
    <row r="10" spans="1:9" s="104" customFormat="1" ht="32.25" customHeight="1" thickBot="1">
      <c r="B10" s="313" t="s">
        <v>87</v>
      </c>
      <c r="C10" s="313"/>
      <c r="D10" s="313"/>
      <c r="E10" s="7"/>
      <c r="F10" s="208"/>
      <c r="G10" s="208"/>
      <c r="H10" s="7"/>
      <c r="I10" s="255"/>
    </row>
    <row r="11" spans="1:9" s="104" customFormat="1" ht="12.75">
      <c r="D11" s="255" t="s">
        <v>86</v>
      </c>
    </row>
    <row r="12" spans="1:9" s="104" customFormat="1" ht="13.5" thickBot="1">
      <c r="A12" s="17" t="s">
        <v>287</v>
      </c>
      <c r="B12" s="256" t="s">
        <v>297</v>
      </c>
      <c r="C12" s="256" t="s">
        <v>208</v>
      </c>
      <c r="D12" s="256" t="s">
        <v>88</v>
      </c>
      <c r="F12" s="255"/>
      <c r="G12" s="255"/>
      <c r="I12" s="255"/>
    </row>
    <row r="13" spans="1:9" s="104" customFormat="1" ht="12.75"/>
    <row r="14" spans="1:9" s="104" customFormat="1" ht="12.75" hidden="1" customHeight="1">
      <c r="A14" s="104" t="s">
        <v>125</v>
      </c>
      <c r="B14" s="4">
        <v>674</v>
      </c>
      <c r="C14" s="4">
        <v>526</v>
      </c>
      <c r="D14" s="48">
        <v>0.28000000000000003</v>
      </c>
      <c r="F14" s="255"/>
      <c r="G14" s="255"/>
      <c r="I14" s="110"/>
    </row>
    <row r="15" spans="1:9" s="104" customFormat="1" ht="12.75" hidden="1" customHeight="1">
      <c r="A15" s="104" t="s">
        <v>126</v>
      </c>
      <c r="B15" s="5">
        <v>315</v>
      </c>
      <c r="C15" s="5">
        <v>263</v>
      </c>
      <c r="D15" s="48">
        <v>0.2</v>
      </c>
      <c r="F15" s="111"/>
      <c r="G15" s="111"/>
      <c r="I15" s="111"/>
    </row>
    <row r="16" spans="1:9" s="104" customFormat="1" ht="12.75" hidden="1" customHeight="1">
      <c r="A16" s="104" t="s">
        <v>147</v>
      </c>
      <c r="B16" s="5">
        <v>536</v>
      </c>
      <c r="C16" s="5">
        <v>449</v>
      </c>
      <c r="D16" s="48">
        <v>0.19</v>
      </c>
      <c r="F16" s="111"/>
      <c r="G16" s="111"/>
      <c r="I16" s="111"/>
    </row>
    <row r="17" spans="1:11" s="104" customFormat="1" ht="12.75">
      <c r="A17" s="104" t="s">
        <v>89</v>
      </c>
      <c r="B17" s="110">
        <v>6319</v>
      </c>
      <c r="C17" s="110">
        <v>5339</v>
      </c>
      <c r="D17" s="162">
        <v>0.18</v>
      </c>
      <c r="F17" s="110"/>
      <c r="G17" s="110"/>
      <c r="I17" s="110"/>
    </row>
    <row r="18" spans="1:11" s="104" customFormat="1" ht="12.75"/>
    <row r="19" spans="1:11" s="104" customFormat="1" ht="12.75"/>
    <row r="20" spans="1:11" s="104" customFormat="1" ht="43.5" customHeight="1" thickBot="1">
      <c r="B20" s="361" t="s">
        <v>182</v>
      </c>
      <c r="C20" s="361"/>
      <c r="D20" s="361"/>
      <c r="E20" s="7"/>
      <c r="F20" s="362" t="s">
        <v>184</v>
      </c>
      <c r="G20" s="362"/>
      <c r="H20" s="7"/>
      <c r="I20" s="259"/>
    </row>
    <row r="21" spans="1:11" s="104" customFormat="1" ht="16.5" customHeight="1">
      <c r="D21" s="255" t="s">
        <v>86</v>
      </c>
      <c r="F21" s="255" t="s">
        <v>86</v>
      </c>
      <c r="G21" s="366" t="s">
        <v>183</v>
      </c>
      <c r="I21" s="367" t="s">
        <v>185</v>
      </c>
    </row>
    <row r="22" spans="1:11" s="104" customFormat="1" ht="35.25" customHeight="1" thickBot="1">
      <c r="A22" s="17" t="s">
        <v>288</v>
      </c>
      <c r="B22" s="259" t="str">
        <f>B12</f>
        <v>FY21</v>
      </c>
      <c r="C22" s="259" t="str">
        <f>C12</f>
        <v>FY20</v>
      </c>
      <c r="D22" s="259" t="s">
        <v>88</v>
      </c>
      <c r="E22" s="152"/>
      <c r="F22" s="259" t="s">
        <v>88</v>
      </c>
      <c r="G22" s="362"/>
      <c r="I22" s="361"/>
    </row>
    <row r="23" spans="1:11" s="104" customFormat="1" ht="12.75"/>
    <row r="24" spans="1:11" s="104" customFormat="1" ht="12.75" hidden="1" customHeight="1">
      <c r="A24" s="104" t="s">
        <v>125</v>
      </c>
      <c r="B24" s="4">
        <v>674</v>
      </c>
      <c r="C24" s="4">
        <v>526</v>
      </c>
      <c r="D24" s="48">
        <v>0.28000000000000003</v>
      </c>
      <c r="E24" s="254"/>
      <c r="F24" s="48">
        <v>0.25</v>
      </c>
      <c r="G24" s="171" t="s">
        <v>280</v>
      </c>
      <c r="I24" s="4">
        <v>18</v>
      </c>
      <c r="K24" s="237">
        <f>(B24-I24)/C24-1</f>
        <v>0.24714828897338403</v>
      </c>
    </row>
    <row r="25" spans="1:11" s="104" customFormat="1" ht="12.75" hidden="1" customHeight="1">
      <c r="A25" s="104" t="s">
        <v>175</v>
      </c>
      <c r="B25" s="5">
        <v>315</v>
      </c>
      <c r="C25" s="5">
        <v>263</v>
      </c>
      <c r="D25" s="48">
        <v>0.2</v>
      </c>
      <c r="E25" s="254"/>
      <c r="F25" s="161">
        <v>0.16</v>
      </c>
      <c r="G25" s="171" t="s">
        <v>281</v>
      </c>
      <c r="I25" s="5">
        <v>9</v>
      </c>
      <c r="K25" s="237">
        <f t="shared" ref="K25:K27" si="0">(B25-I25)/C25-1</f>
        <v>0.16349809885931554</v>
      </c>
    </row>
    <row r="26" spans="1:11" s="104" customFormat="1" ht="12.75" hidden="1" customHeight="1">
      <c r="A26" s="104" t="s">
        <v>176</v>
      </c>
      <c r="B26" s="43">
        <v>536</v>
      </c>
      <c r="C26" s="43">
        <v>449</v>
      </c>
      <c r="D26" s="48">
        <v>0.19</v>
      </c>
      <c r="E26" s="254"/>
      <c r="F26" s="161">
        <v>0.15</v>
      </c>
      <c r="G26" s="171" t="s">
        <v>281</v>
      </c>
      <c r="I26" s="5">
        <v>21</v>
      </c>
      <c r="K26" s="237">
        <f t="shared" si="0"/>
        <v>0.14699331848552344</v>
      </c>
    </row>
    <row r="27" spans="1:11" s="104" customFormat="1" ht="12.75">
      <c r="A27" s="104" t="s">
        <v>177</v>
      </c>
      <c r="B27" s="110">
        <v>6305</v>
      </c>
      <c r="C27" s="110">
        <v>5339</v>
      </c>
      <c r="D27" s="162">
        <v>0.18</v>
      </c>
      <c r="E27" s="254"/>
      <c r="F27" s="250">
        <v>0.15</v>
      </c>
      <c r="G27" s="166" t="s">
        <v>280</v>
      </c>
      <c r="I27" s="110">
        <v>153</v>
      </c>
      <c r="K27" s="237">
        <f t="shared" si="0"/>
        <v>0.15227570706124749</v>
      </c>
    </row>
    <row r="28" spans="1:11" s="104" customFormat="1" ht="12.75">
      <c r="G28" s="156"/>
    </row>
    <row r="29" spans="1:11" s="104" customFormat="1" ht="12.75"/>
    <row r="30" spans="1:11" s="104" customFormat="1" ht="12.75">
      <c r="B30" s="360" t="s">
        <v>86</v>
      </c>
      <c r="C30" s="360"/>
      <c r="D30" s="360"/>
      <c r="E30" s="360"/>
      <c r="F30" s="360"/>
      <c r="G30" s="360"/>
      <c r="H30" s="360"/>
      <c r="I30" s="360"/>
    </row>
    <row r="31" spans="1:11" s="104" customFormat="1" ht="12.75" hidden="1"/>
    <row r="32" spans="1:11" s="104" customFormat="1" ht="32.25" customHeight="1" thickBot="1">
      <c r="B32" s="313" t="s">
        <v>87</v>
      </c>
      <c r="C32" s="313"/>
      <c r="D32" s="313"/>
      <c r="E32" s="7"/>
      <c r="F32" s="208"/>
      <c r="G32" s="208"/>
      <c r="H32" s="7"/>
      <c r="I32" s="255"/>
    </row>
    <row r="33" spans="1:11" s="104" customFormat="1" ht="12.75">
      <c r="D33" s="255" t="s">
        <v>86</v>
      </c>
    </row>
    <row r="34" spans="1:11" s="104" customFormat="1" ht="13.5" thickBot="1">
      <c r="A34" s="17" t="s">
        <v>287</v>
      </c>
      <c r="B34" s="256" t="s">
        <v>208</v>
      </c>
      <c r="C34" s="256" t="s">
        <v>203</v>
      </c>
      <c r="D34" s="256" t="s">
        <v>88</v>
      </c>
      <c r="F34" s="255"/>
      <c r="G34" s="255"/>
      <c r="I34" s="255"/>
    </row>
    <row r="35" spans="1:11" s="104" customFormat="1" ht="12.75"/>
    <row r="36" spans="1:11" s="104" customFormat="1" ht="12.75" hidden="1" customHeight="1">
      <c r="A36" s="104" t="s">
        <v>125</v>
      </c>
      <c r="B36" s="4">
        <v>526</v>
      </c>
      <c r="C36" s="4">
        <v>529</v>
      </c>
      <c r="D36" s="48">
        <v>-0.01</v>
      </c>
      <c r="F36" s="255"/>
      <c r="G36" s="255"/>
      <c r="I36" s="110"/>
    </row>
    <row r="37" spans="1:11" s="104" customFormat="1" ht="12.75" hidden="1" customHeight="1">
      <c r="A37" s="104" t="s">
        <v>126</v>
      </c>
      <c r="B37" s="5">
        <v>263</v>
      </c>
      <c r="C37" s="5">
        <v>254</v>
      </c>
      <c r="D37" s="48">
        <v>0.03</v>
      </c>
      <c r="F37" s="111"/>
      <c r="G37" s="111"/>
      <c r="I37" s="111"/>
    </row>
    <row r="38" spans="1:11" s="104" customFormat="1" ht="12.75" hidden="1" customHeight="1">
      <c r="A38" s="104" t="s">
        <v>147</v>
      </c>
      <c r="B38" s="5">
        <v>449</v>
      </c>
      <c r="C38" s="5">
        <v>455</v>
      </c>
      <c r="D38" s="48">
        <v>-0.01</v>
      </c>
      <c r="F38" s="111"/>
      <c r="G38" s="111"/>
      <c r="I38" s="111"/>
    </row>
    <row r="39" spans="1:11" s="104" customFormat="1" ht="12.75">
      <c r="A39" s="104" t="s">
        <v>89</v>
      </c>
      <c r="B39" s="110">
        <v>5339</v>
      </c>
      <c r="C39" s="110">
        <v>5163</v>
      </c>
      <c r="D39" s="48">
        <v>0.03</v>
      </c>
      <c r="F39" s="110"/>
      <c r="G39" s="110"/>
      <c r="I39" s="110"/>
    </row>
    <row r="40" spans="1:11" s="104" customFormat="1" ht="12.75"/>
    <row r="41" spans="1:11" s="104" customFormat="1" ht="12.75"/>
    <row r="42" spans="1:11" s="104" customFormat="1" ht="43.5" customHeight="1" thickBot="1">
      <c r="B42" s="361" t="s">
        <v>182</v>
      </c>
      <c r="C42" s="361"/>
      <c r="D42" s="361"/>
      <c r="E42" s="7"/>
      <c r="F42" s="362" t="s">
        <v>184</v>
      </c>
      <c r="G42" s="362"/>
      <c r="H42" s="7"/>
      <c r="I42" s="259"/>
    </row>
    <row r="43" spans="1:11" s="104" customFormat="1" ht="16.5" customHeight="1">
      <c r="D43" s="255" t="s">
        <v>86</v>
      </c>
      <c r="F43" s="255" t="s">
        <v>86</v>
      </c>
      <c r="G43" s="366" t="s">
        <v>183</v>
      </c>
      <c r="I43" s="367" t="s">
        <v>185</v>
      </c>
    </row>
    <row r="44" spans="1:11" s="104" customFormat="1" ht="35.25" customHeight="1" thickBot="1">
      <c r="A44" s="17" t="s">
        <v>288</v>
      </c>
      <c r="B44" s="259" t="str">
        <f>B34</f>
        <v>FY20</v>
      </c>
      <c r="C44" s="259" t="str">
        <f>C34</f>
        <v>FY19</v>
      </c>
      <c r="D44" s="259" t="s">
        <v>88</v>
      </c>
      <c r="E44" s="152"/>
      <c r="F44" s="259" t="s">
        <v>88</v>
      </c>
      <c r="G44" s="362"/>
      <c r="I44" s="361"/>
    </row>
    <row r="45" spans="1:11" s="104" customFormat="1" ht="12.75"/>
    <row r="46" spans="1:11" s="104" customFormat="1" ht="12.75" hidden="1" customHeight="1">
      <c r="A46" s="104" t="s">
        <v>125</v>
      </c>
      <c r="B46" s="4">
        <v>485</v>
      </c>
      <c r="C46" s="4">
        <v>529</v>
      </c>
      <c r="D46" s="48">
        <v>-0.08</v>
      </c>
      <c r="E46" s="254"/>
      <c r="F46" s="48">
        <v>-7.0000000000000007E-2</v>
      </c>
      <c r="G46" s="171" t="s">
        <v>250</v>
      </c>
      <c r="I46" s="4">
        <v>-7</v>
      </c>
      <c r="K46" s="237"/>
    </row>
    <row r="47" spans="1:11" s="104" customFormat="1" ht="12.75" hidden="1" customHeight="1">
      <c r="A47" s="104" t="s">
        <v>175</v>
      </c>
      <c r="B47" s="5">
        <v>263</v>
      </c>
      <c r="C47" s="5">
        <v>254</v>
      </c>
      <c r="D47" s="48">
        <v>0.03</v>
      </c>
      <c r="E47" s="254"/>
      <c r="F47" s="161">
        <v>0.05</v>
      </c>
      <c r="G47" s="171" t="s">
        <v>247</v>
      </c>
      <c r="I47" s="5">
        <v>-4</v>
      </c>
      <c r="K47" s="237"/>
    </row>
    <row r="48" spans="1:11" s="104" customFormat="1" ht="12.75" hidden="1" customHeight="1">
      <c r="A48" s="104" t="s">
        <v>176</v>
      </c>
      <c r="B48" s="43">
        <v>449</v>
      </c>
      <c r="C48" s="43">
        <v>455</v>
      </c>
      <c r="D48" s="48">
        <v>-0.01</v>
      </c>
      <c r="E48" s="254"/>
      <c r="F48" s="161">
        <v>0.01</v>
      </c>
      <c r="G48" s="171" t="s">
        <v>247</v>
      </c>
      <c r="I48" s="5">
        <v>-9</v>
      </c>
      <c r="K48" s="237"/>
    </row>
    <row r="49" spans="1:11" s="104" customFormat="1" ht="12.75">
      <c r="A49" s="104" t="s">
        <v>177</v>
      </c>
      <c r="B49" s="110">
        <v>5190</v>
      </c>
      <c r="C49" s="110">
        <v>5163</v>
      </c>
      <c r="D49" s="48">
        <v>0.01</v>
      </c>
      <c r="E49" s="254"/>
      <c r="F49" s="251">
        <v>0.01</v>
      </c>
      <c r="G49" s="232" t="s">
        <v>84</v>
      </c>
      <c r="I49" s="110">
        <v>-18</v>
      </c>
      <c r="K49" s="237"/>
    </row>
    <row r="50" spans="1:11" s="104" customFormat="1" ht="12.75"/>
    <row r="51" spans="1:11" s="104" customFormat="1" ht="12.75"/>
    <row r="52" spans="1:11" s="104" customFormat="1" ht="12.75">
      <c r="A52" s="7" t="s">
        <v>289</v>
      </c>
      <c r="B52" s="7"/>
      <c r="C52" s="7"/>
      <c r="D52" s="7"/>
      <c r="E52" s="7"/>
      <c r="F52" s="249">
        <f>F27+F49</f>
        <v>0.16</v>
      </c>
    </row>
    <row r="53" spans="1:11" s="104" customFormat="1" ht="12.75"/>
    <row r="54" spans="1:11" s="104" customFormat="1" ht="12.75"/>
    <row r="55" spans="1:11" s="104" customFormat="1" ht="12.75"/>
    <row r="56" spans="1:11" s="104" customFormat="1" ht="35.25" customHeight="1">
      <c r="A56" s="363" t="s">
        <v>186</v>
      </c>
      <c r="B56" s="319"/>
      <c r="C56" s="319"/>
      <c r="D56" s="319"/>
      <c r="E56" s="319"/>
      <c r="F56" s="319"/>
      <c r="G56" s="319"/>
      <c r="H56" s="319"/>
      <c r="I56" s="319"/>
    </row>
    <row r="57" spans="1:11" s="104" customFormat="1" ht="13.5" customHeight="1"/>
    <row r="58" spans="1:11" s="104" customFormat="1" ht="36" customHeight="1">
      <c r="A58" s="363" t="s">
        <v>259</v>
      </c>
      <c r="B58" s="319"/>
      <c r="C58" s="319"/>
      <c r="D58" s="319"/>
      <c r="E58" s="319"/>
      <c r="F58" s="319"/>
      <c r="G58" s="319"/>
      <c r="H58" s="319"/>
      <c r="I58" s="319"/>
    </row>
    <row r="59" spans="1:11" s="104" customFormat="1" ht="13.5" customHeight="1"/>
    <row r="60" spans="1:11" s="104" customFormat="1" ht="12.75" customHeight="1">
      <c r="A60" s="363" t="s">
        <v>248</v>
      </c>
      <c r="B60" s="319"/>
      <c r="C60" s="319"/>
      <c r="D60" s="319"/>
      <c r="E60" s="319"/>
      <c r="F60" s="319"/>
      <c r="G60" s="319"/>
      <c r="H60" s="319"/>
      <c r="I60" s="319"/>
    </row>
    <row r="61" spans="1:11" s="104" customFormat="1" ht="12.75">
      <c r="A61" s="258"/>
      <c r="B61" s="257"/>
      <c r="C61" s="257"/>
      <c r="D61" s="257"/>
      <c r="E61" s="257"/>
      <c r="F61" s="257"/>
      <c r="G61" s="257"/>
      <c r="H61" s="257"/>
      <c r="I61" s="257"/>
    </row>
    <row r="62" spans="1:11" s="104" customFormat="1" ht="28.5" customHeight="1">
      <c r="A62" s="363" t="s">
        <v>180</v>
      </c>
      <c r="B62" s="319"/>
      <c r="C62" s="319"/>
      <c r="D62" s="319"/>
      <c r="E62" s="319"/>
      <c r="F62" s="319"/>
      <c r="G62" s="319"/>
      <c r="H62" s="319"/>
      <c r="I62" s="319"/>
    </row>
    <row r="63" spans="1:11" s="104" customFormat="1" ht="12.75"/>
    <row r="64" spans="1:11" s="104" customFormat="1" ht="12.75"/>
    <row r="65" spans="1:9" s="104" customFormat="1" ht="12.75">
      <c r="A65" s="311"/>
      <c r="B65" s="311"/>
      <c r="C65" s="311"/>
      <c r="D65" s="311"/>
      <c r="E65" s="311"/>
      <c r="F65" s="311"/>
      <c r="G65" s="311"/>
      <c r="H65" s="311"/>
      <c r="I65" s="311"/>
    </row>
    <row r="66" spans="1:9" s="104" customFormat="1" ht="12.75"/>
    <row r="67" spans="1:9" s="104" customFormat="1" ht="12.75"/>
    <row r="68" spans="1:9" s="104" customFormat="1" ht="12.75">
      <c r="A68" s="364" t="str">
        <f>CONCATENATE(Index!$C$5,Index!$D$5,Index!C30)</f>
        <v>Page 21</v>
      </c>
      <c r="B68" s="365"/>
      <c r="C68" s="365"/>
      <c r="D68" s="365"/>
      <c r="E68" s="365"/>
      <c r="F68" s="365"/>
      <c r="G68" s="365"/>
      <c r="H68" s="365"/>
      <c r="I68" s="365"/>
    </row>
    <row r="69" spans="1:9" s="104" customFormat="1" ht="12.75"/>
    <row r="70" spans="1:9" s="104" customFormat="1" ht="12.75"/>
    <row r="71" spans="1:9" s="104" customFormat="1" ht="12.75"/>
    <row r="72" spans="1:9" s="104" customFormat="1" ht="12.75"/>
    <row r="73" spans="1:9" s="104" customFormat="1" ht="12.75"/>
  </sheetData>
  <sheetProtection algorithmName="SHA-512" hashValue="9p9hOOvg88MFyA4Ec5U9+eXjxa3V75+JnN43ucsjUKNnlGFdpvibh52Q2sTXKjDeEZtG3Zl2wA63+cOr4wE+Dg==" saltValue="7TzNIvbkvQDj9ZS5FWUStg==" spinCount="100000" sheet="1" objects="1" scenarios="1"/>
  <mergeCells count="24">
    <mergeCell ref="A68:I68"/>
    <mergeCell ref="B30:I30"/>
    <mergeCell ref="B32:D32"/>
    <mergeCell ref="B42:D42"/>
    <mergeCell ref="F42:G42"/>
    <mergeCell ref="G43:G44"/>
    <mergeCell ref="I43:I44"/>
    <mergeCell ref="A56:I56"/>
    <mergeCell ref="A58:I58"/>
    <mergeCell ref="A60:I60"/>
    <mergeCell ref="A62:I62"/>
    <mergeCell ref="A65:I65"/>
    <mergeCell ref="B8:I8"/>
    <mergeCell ref="B10:D10"/>
    <mergeCell ref="B20:D20"/>
    <mergeCell ref="F20:G20"/>
    <mergeCell ref="G21:G22"/>
    <mergeCell ref="I21:I22"/>
    <mergeCell ref="A6:I6"/>
    <mergeCell ref="A1:I1"/>
    <mergeCell ref="A2:I2"/>
    <mergeCell ref="A3:I3"/>
    <mergeCell ref="A4:I4"/>
    <mergeCell ref="A5:I5"/>
  </mergeCells>
  <pageMargins left="0.7" right="0.7" top="0.75" bottom="0.75" header="0.3" footer="0.3"/>
  <pageSetup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H372"/>
  <sheetViews>
    <sheetView zoomScale="80" zoomScaleNormal="80" workbookViewId="0">
      <selection sqref="A1:H1"/>
    </sheetView>
  </sheetViews>
  <sheetFormatPr defaultRowHeight="12.75"/>
  <cols>
    <col min="1" max="3" width="4" style="1" customWidth="1"/>
    <col min="4" max="4" width="59.85546875" style="1" customWidth="1"/>
    <col min="5" max="5" width="14.85546875" style="1" customWidth="1"/>
    <col min="6" max="6" width="2.5703125" style="1" customWidth="1"/>
    <col min="7" max="7" width="14.85546875" style="1" customWidth="1"/>
    <col min="8" max="8" width="3" style="1" customWidth="1"/>
    <col min="9" max="16384" width="9.140625" style="1"/>
  </cols>
  <sheetData>
    <row r="1" spans="1:8" s="8" customFormat="1" ht="15.75" customHeight="1">
      <c r="A1" s="316" t="s">
        <v>0</v>
      </c>
      <c r="B1" s="316"/>
      <c r="C1" s="316"/>
      <c r="D1" s="316"/>
      <c r="E1" s="316"/>
      <c r="F1" s="316"/>
      <c r="G1" s="316"/>
      <c r="H1" s="316"/>
    </row>
    <row r="2" spans="1:8" s="8" customFormat="1" ht="15.75" customHeight="1">
      <c r="A2" s="316" t="s">
        <v>18</v>
      </c>
      <c r="B2" s="316"/>
      <c r="C2" s="316"/>
      <c r="D2" s="316"/>
      <c r="E2" s="316"/>
      <c r="F2" s="316"/>
      <c r="G2" s="316"/>
      <c r="H2" s="316"/>
    </row>
    <row r="3" spans="1:8" s="8" customFormat="1" ht="15.75" customHeight="1">
      <c r="A3" s="316" t="s">
        <v>19</v>
      </c>
      <c r="B3" s="316"/>
      <c r="C3" s="316"/>
      <c r="D3" s="316"/>
      <c r="E3" s="316"/>
      <c r="F3" s="316"/>
      <c r="G3" s="316"/>
      <c r="H3" s="316"/>
    </row>
    <row r="4" spans="1:8" s="8" customFormat="1" ht="15.75" customHeight="1">
      <c r="A4" s="316" t="s">
        <v>3</v>
      </c>
      <c r="B4" s="316"/>
      <c r="C4" s="316"/>
      <c r="D4" s="316"/>
      <c r="E4" s="316"/>
      <c r="F4" s="316"/>
      <c r="G4" s="316"/>
      <c r="H4" s="316"/>
    </row>
    <row r="5" spans="1:8" s="8" customFormat="1" ht="15.75" customHeight="1">
      <c r="A5" s="316" t="s">
        <v>4</v>
      </c>
      <c r="B5" s="316"/>
      <c r="C5" s="316"/>
      <c r="D5" s="316"/>
      <c r="E5" s="316"/>
      <c r="F5" s="316"/>
      <c r="G5" s="316"/>
      <c r="H5" s="316"/>
    </row>
    <row r="6" spans="1:8" s="104" customFormat="1" ht="15.75" customHeight="1"/>
    <row r="7" spans="1:8" s="104" customFormat="1" ht="15.75" customHeight="1"/>
    <row r="8" spans="1:8" s="104" customFormat="1" ht="12.75" customHeight="1">
      <c r="A8" s="279"/>
      <c r="B8" s="279"/>
      <c r="C8" s="279"/>
      <c r="D8" s="279"/>
      <c r="E8" s="281" t="s">
        <v>332</v>
      </c>
      <c r="F8" s="281"/>
      <c r="G8" s="289" t="s">
        <v>20</v>
      </c>
      <c r="H8" s="167"/>
    </row>
    <row r="9" spans="1:8" s="104" customFormat="1" ht="17.25" customHeight="1" thickBot="1">
      <c r="A9" s="279"/>
      <c r="B9" s="279"/>
      <c r="C9" s="279"/>
      <c r="D9" s="279"/>
      <c r="E9" s="280">
        <v>2022</v>
      </c>
      <c r="F9" s="281"/>
      <c r="G9" s="288">
        <v>2021</v>
      </c>
      <c r="H9" s="167"/>
    </row>
    <row r="10" spans="1:8" s="104" customFormat="1" ht="12.75" customHeight="1">
      <c r="A10" s="279" t="s">
        <v>21</v>
      </c>
      <c r="B10" s="279"/>
      <c r="C10" s="279"/>
      <c r="D10" s="279"/>
      <c r="E10" s="279"/>
      <c r="F10" s="279"/>
      <c r="G10" s="286"/>
    </row>
    <row r="11" spans="1:8" s="104" customFormat="1" ht="12.75" customHeight="1">
      <c r="A11" s="279"/>
      <c r="B11" s="279"/>
      <c r="C11" s="279"/>
      <c r="D11" s="279"/>
      <c r="E11" s="279"/>
      <c r="F11" s="279"/>
      <c r="G11" s="286"/>
    </row>
    <row r="12" spans="1:8" s="104" customFormat="1" ht="12.75" customHeight="1">
      <c r="A12" s="279" t="s">
        <v>23</v>
      </c>
      <c r="B12" s="279"/>
      <c r="C12" s="279"/>
      <c r="D12" s="279"/>
      <c r="E12" s="279"/>
      <c r="F12" s="279"/>
      <c r="G12" s="286"/>
    </row>
    <row r="13" spans="1:8" s="104" customFormat="1" ht="12.75" customHeight="1">
      <c r="A13" s="279"/>
      <c r="B13" s="279" t="s">
        <v>24</v>
      </c>
      <c r="C13" s="279"/>
      <c r="D13" s="279"/>
      <c r="E13" s="287">
        <v>1113</v>
      </c>
      <c r="F13" s="286"/>
      <c r="G13" s="287">
        <v>1484</v>
      </c>
    </row>
    <row r="14" spans="1:8" s="104" customFormat="1" ht="12.75" customHeight="1">
      <c r="A14" s="279"/>
      <c r="B14" s="279" t="s">
        <v>305</v>
      </c>
      <c r="C14" s="279"/>
      <c r="D14" s="279"/>
      <c r="E14" s="292">
        <v>45</v>
      </c>
      <c r="F14" s="286"/>
      <c r="G14" s="292">
        <v>91</v>
      </c>
    </row>
    <row r="15" spans="1:8" s="104" customFormat="1" ht="12.75" customHeight="1">
      <c r="A15" s="279"/>
      <c r="B15" s="279" t="s">
        <v>25</v>
      </c>
      <c r="C15" s="279"/>
      <c r="D15" s="279"/>
      <c r="E15" s="292">
        <v>1205</v>
      </c>
      <c r="F15" s="286"/>
      <c r="G15" s="292">
        <v>1172</v>
      </c>
      <c r="H15" s="38"/>
    </row>
    <row r="16" spans="1:8" s="104" customFormat="1" ht="12.75" customHeight="1">
      <c r="A16" s="279"/>
      <c r="B16" s="279" t="s">
        <v>26</v>
      </c>
      <c r="C16" s="279"/>
      <c r="D16" s="279"/>
      <c r="E16" s="292">
        <v>879</v>
      </c>
      <c r="F16" s="286"/>
      <c r="G16" s="292">
        <v>830</v>
      </c>
      <c r="H16" s="38"/>
    </row>
    <row r="17" spans="1:8" s="104" customFormat="1" ht="12.75" customHeight="1">
      <c r="A17" s="279"/>
      <c r="B17" s="279" t="s">
        <v>27</v>
      </c>
      <c r="C17" s="279"/>
      <c r="D17" s="279"/>
      <c r="E17" s="291">
        <v>232</v>
      </c>
      <c r="F17" s="286"/>
      <c r="G17" s="291">
        <v>222</v>
      </c>
      <c r="H17" s="38"/>
    </row>
    <row r="18" spans="1:8" s="104" customFormat="1" ht="12.75" customHeight="1">
      <c r="A18" s="279"/>
      <c r="B18" s="279"/>
      <c r="C18" s="279" t="s">
        <v>28</v>
      </c>
      <c r="D18" s="279"/>
      <c r="E18" s="296">
        <f>SUM(E13:E17)</f>
        <v>3474</v>
      </c>
      <c r="F18" s="286"/>
      <c r="G18" s="296">
        <f>SUM(G13:G17)</f>
        <v>3799</v>
      </c>
      <c r="H18" s="38"/>
    </row>
    <row r="19" spans="1:8" s="104" customFormat="1" ht="12.75" customHeight="1">
      <c r="A19" s="279"/>
      <c r="B19" s="279"/>
      <c r="C19" s="279"/>
      <c r="D19" s="279"/>
      <c r="E19" s="292"/>
      <c r="F19" s="286"/>
      <c r="G19" s="292"/>
      <c r="H19" s="38"/>
    </row>
    <row r="20" spans="1:8" s="104" customFormat="1" ht="12.75" customHeight="1">
      <c r="A20" s="279" t="s">
        <v>29</v>
      </c>
      <c r="B20" s="279"/>
      <c r="C20" s="279"/>
      <c r="D20" s="279"/>
      <c r="E20" s="292">
        <v>974</v>
      </c>
      <c r="F20" s="286"/>
      <c r="G20" s="292">
        <v>945</v>
      </c>
      <c r="H20" s="38"/>
    </row>
    <row r="21" spans="1:8" s="104" customFormat="1" ht="12.75" customHeight="1">
      <c r="A21" s="279" t="s">
        <v>188</v>
      </c>
      <c r="B21" s="279"/>
      <c r="C21" s="279"/>
      <c r="D21" s="279"/>
      <c r="E21" s="292">
        <f>3964+929</f>
        <v>4893</v>
      </c>
      <c r="F21" s="286"/>
      <c r="G21" s="292">
        <f>3975+981</f>
        <v>4956</v>
      </c>
      <c r="H21" s="38"/>
    </row>
    <row r="22" spans="1:8" s="104" customFormat="1" ht="12.75" customHeight="1">
      <c r="A22" s="279" t="s">
        <v>30</v>
      </c>
      <c r="B22" s="279"/>
      <c r="C22" s="279"/>
      <c r="D22" s="279"/>
      <c r="E22" s="292">
        <v>191</v>
      </c>
      <c r="F22" s="286"/>
      <c r="G22" s="292">
        <v>185</v>
      </c>
      <c r="H22" s="38"/>
    </row>
    <row r="23" spans="1:8" s="104" customFormat="1" ht="12.75" customHeight="1">
      <c r="A23" s="279" t="s">
        <v>31</v>
      </c>
      <c r="B23" s="279"/>
      <c r="C23" s="279"/>
      <c r="D23" s="279"/>
      <c r="E23" s="291">
        <v>795</v>
      </c>
      <c r="F23" s="286"/>
      <c r="G23" s="291">
        <v>820</v>
      </c>
      <c r="H23" s="38"/>
    </row>
    <row r="24" spans="1:8" s="104" customFormat="1" ht="12.75" customHeight="1" thickBot="1">
      <c r="A24" s="279"/>
      <c r="B24" s="279"/>
      <c r="C24" s="279" t="s">
        <v>32</v>
      </c>
      <c r="D24" s="279"/>
      <c r="E24" s="293">
        <f>SUM(E18:E23)</f>
        <v>10327</v>
      </c>
      <c r="F24" s="286"/>
      <c r="G24" s="293">
        <f>SUM(G18:G23)</f>
        <v>10705</v>
      </c>
      <c r="H24" s="38"/>
    </row>
    <row r="25" spans="1:8" s="104" customFormat="1" ht="12.75" customHeight="1" thickTop="1">
      <c r="A25" s="279"/>
      <c r="B25" s="279"/>
      <c r="C25" s="279"/>
      <c r="D25" s="279"/>
      <c r="E25" s="286"/>
      <c r="F25" s="286"/>
      <c r="G25" s="286"/>
      <c r="H25" s="38"/>
    </row>
    <row r="26" spans="1:8" s="104" customFormat="1" ht="12.75" customHeight="1">
      <c r="A26" s="279" t="s">
        <v>22</v>
      </c>
      <c r="B26" s="279"/>
      <c r="C26" s="279"/>
      <c r="D26" s="279"/>
      <c r="E26" s="286"/>
      <c r="F26" s="286"/>
      <c r="G26" s="286"/>
      <c r="H26" s="38"/>
    </row>
    <row r="27" spans="1:8" s="104" customFormat="1" ht="12.75" customHeight="1">
      <c r="A27" s="279"/>
      <c r="B27" s="279"/>
      <c r="C27" s="279"/>
      <c r="D27" s="279"/>
      <c r="E27" s="286"/>
      <c r="F27" s="286"/>
      <c r="G27" s="286"/>
      <c r="H27" s="38"/>
    </row>
    <row r="28" spans="1:8" s="104" customFormat="1" ht="12.75" customHeight="1">
      <c r="A28" s="279" t="s">
        <v>33</v>
      </c>
      <c r="B28" s="279"/>
      <c r="C28" s="279"/>
      <c r="D28" s="279"/>
      <c r="E28" s="286"/>
      <c r="F28" s="286"/>
      <c r="G28" s="286"/>
      <c r="H28" s="38"/>
    </row>
    <row r="29" spans="1:8" s="104" customFormat="1" ht="12.75" customHeight="1">
      <c r="A29" s="279"/>
      <c r="B29" s="279" t="s">
        <v>44</v>
      </c>
      <c r="C29" s="279"/>
      <c r="D29" s="279"/>
      <c r="E29" s="290">
        <v>475</v>
      </c>
      <c r="F29" s="286"/>
      <c r="G29" s="290">
        <v>446</v>
      </c>
      <c r="H29" s="38"/>
    </row>
    <row r="30" spans="1:8" s="104" customFormat="1" ht="12.75" customHeight="1">
      <c r="A30" s="279"/>
      <c r="B30" s="279" t="s">
        <v>45</v>
      </c>
      <c r="C30" s="279"/>
      <c r="D30" s="279"/>
      <c r="E30" s="292">
        <v>290</v>
      </c>
      <c r="F30" s="286"/>
      <c r="G30" s="292">
        <v>493</v>
      </c>
      <c r="H30" s="38"/>
    </row>
    <row r="31" spans="1:8" s="104" customFormat="1" ht="12.75" customHeight="1">
      <c r="A31" s="279"/>
      <c r="B31" s="279" t="s">
        <v>34</v>
      </c>
      <c r="C31" s="279"/>
      <c r="D31" s="279"/>
      <c r="E31" s="292">
        <v>493</v>
      </c>
      <c r="F31" s="286"/>
      <c r="G31" s="292">
        <v>441</v>
      </c>
      <c r="H31" s="38"/>
    </row>
    <row r="32" spans="1:8" s="104" customFormat="1" ht="12.75" hidden="1" customHeight="1">
      <c r="A32" s="279"/>
      <c r="B32" s="279" t="s">
        <v>206</v>
      </c>
      <c r="C32" s="279"/>
      <c r="D32" s="279"/>
      <c r="E32" s="295" t="s">
        <v>179</v>
      </c>
      <c r="F32" s="286"/>
      <c r="G32" s="295" t="s">
        <v>179</v>
      </c>
      <c r="H32" s="38"/>
    </row>
    <row r="33" spans="1:8" s="104" customFormat="1" ht="12.75" customHeight="1">
      <c r="A33" s="279"/>
      <c r="B33" s="279" t="s">
        <v>35</v>
      </c>
      <c r="C33" s="279"/>
      <c r="D33" s="279"/>
      <c r="E33" s="291">
        <v>326</v>
      </c>
      <c r="F33" s="286"/>
      <c r="G33" s="291">
        <v>328</v>
      </c>
      <c r="H33" s="38"/>
    </row>
    <row r="34" spans="1:8" s="104" customFormat="1" ht="12.75" customHeight="1">
      <c r="A34" s="279"/>
      <c r="B34" s="279"/>
      <c r="C34" s="279" t="s">
        <v>36</v>
      </c>
      <c r="D34" s="279"/>
      <c r="E34" s="296">
        <f>SUM(E29:E33)</f>
        <v>1584</v>
      </c>
      <c r="F34" s="286"/>
      <c r="G34" s="296">
        <f>SUM(G29:G33)</f>
        <v>1708</v>
      </c>
      <c r="H34" s="38"/>
    </row>
    <row r="35" spans="1:8" s="104" customFormat="1" ht="12.75" customHeight="1">
      <c r="A35" s="279"/>
      <c r="B35" s="279"/>
      <c r="C35" s="279"/>
      <c r="D35" s="279"/>
      <c r="E35" s="292"/>
      <c r="F35" s="286"/>
      <c r="G35" s="292"/>
      <c r="H35" s="38"/>
    </row>
    <row r="36" spans="1:8" s="104" customFormat="1" ht="12.75" customHeight="1">
      <c r="A36" s="279" t="s">
        <v>37</v>
      </c>
      <c r="B36" s="279"/>
      <c r="C36" s="279"/>
      <c r="D36" s="279"/>
      <c r="E36" s="292">
        <v>2730</v>
      </c>
      <c r="F36" s="286"/>
      <c r="G36" s="292">
        <v>2729</v>
      </c>
      <c r="H36" s="38"/>
    </row>
    <row r="37" spans="1:8" s="104" customFormat="1" ht="12.75" customHeight="1">
      <c r="A37" s="279" t="s">
        <v>38</v>
      </c>
      <c r="B37" s="279"/>
      <c r="C37" s="279"/>
      <c r="D37" s="279"/>
      <c r="E37" s="292">
        <v>206</v>
      </c>
      <c r="F37" s="286"/>
      <c r="G37" s="292">
        <v>220</v>
      </c>
      <c r="H37" s="38"/>
    </row>
    <row r="38" spans="1:8" s="104" customFormat="1" ht="12.75" customHeight="1">
      <c r="A38" s="279" t="s">
        <v>39</v>
      </c>
      <c r="B38" s="279"/>
      <c r="C38" s="279"/>
      <c r="D38" s="279"/>
      <c r="E38" s="291">
        <v>653</v>
      </c>
      <c r="F38" s="286"/>
      <c r="G38" s="291">
        <v>659</v>
      </c>
      <c r="H38" s="38"/>
    </row>
    <row r="39" spans="1:8" s="104" customFormat="1" ht="12.75" customHeight="1">
      <c r="A39" s="279"/>
      <c r="B39" s="279"/>
      <c r="C39" s="279" t="s">
        <v>40</v>
      </c>
      <c r="D39" s="279"/>
      <c r="E39" s="294">
        <f>SUM(E34:E38)</f>
        <v>5173</v>
      </c>
      <c r="F39" s="286"/>
      <c r="G39" s="294">
        <f>SUM(G34:G38)</f>
        <v>5316</v>
      </c>
      <c r="H39" s="38"/>
    </row>
    <row r="40" spans="1:8" s="104" customFormat="1" ht="12.75" customHeight="1">
      <c r="A40" s="279"/>
      <c r="B40" s="279"/>
      <c r="C40" s="279"/>
      <c r="D40" s="279"/>
      <c r="E40" s="286"/>
      <c r="F40" s="286"/>
      <c r="G40" s="286"/>
      <c r="H40" s="38"/>
    </row>
    <row r="41" spans="1:8" s="104" customFormat="1" ht="12.75" customHeight="1">
      <c r="A41" s="279" t="s">
        <v>41</v>
      </c>
      <c r="B41" s="279"/>
      <c r="C41" s="279"/>
      <c r="D41" s="279"/>
      <c r="E41" s="286"/>
      <c r="F41" s="286"/>
      <c r="G41" s="286"/>
      <c r="H41" s="38"/>
    </row>
    <row r="42" spans="1:8" s="104" customFormat="1" ht="12.75" customHeight="1">
      <c r="A42" s="279"/>
      <c r="B42" s="279" t="s">
        <v>42</v>
      </c>
      <c r="C42" s="279"/>
      <c r="D42" s="279"/>
      <c r="E42" s="286"/>
      <c r="F42" s="286"/>
      <c r="G42" s="286"/>
      <c r="H42" s="38"/>
    </row>
    <row r="43" spans="1:8" s="104" customFormat="1" ht="12.75" customHeight="1">
      <c r="A43" s="279"/>
      <c r="B43" s="279" t="s">
        <v>43</v>
      </c>
      <c r="C43" s="279"/>
      <c r="D43" s="279"/>
      <c r="E43" s="286"/>
      <c r="F43" s="286"/>
      <c r="G43" s="286"/>
      <c r="H43" s="38"/>
    </row>
    <row r="44" spans="1:8" s="104" customFormat="1" ht="12.75" customHeight="1">
      <c r="A44" s="279"/>
      <c r="B44" s="279"/>
      <c r="C44" s="279" t="s">
        <v>76</v>
      </c>
      <c r="D44" s="279"/>
      <c r="E44" s="297" t="s">
        <v>179</v>
      </c>
      <c r="F44" s="286"/>
      <c r="G44" s="297" t="s">
        <v>179</v>
      </c>
      <c r="H44" s="38"/>
    </row>
    <row r="45" spans="1:8" s="104" customFormat="1" ht="12.75" customHeight="1">
      <c r="A45" s="279"/>
      <c r="B45" s="279" t="s">
        <v>48</v>
      </c>
      <c r="C45" s="279"/>
      <c r="D45" s="279"/>
      <c r="E45" s="286"/>
      <c r="F45" s="286"/>
      <c r="G45" s="286"/>
      <c r="H45" s="38"/>
    </row>
    <row r="46" spans="1:8" s="104" customFormat="1" ht="12.75" customHeight="1">
      <c r="A46" s="279"/>
      <c r="B46" s="279"/>
      <c r="C46" s="279" t="s">
        <v>340</v>
      </c>
      <c r="D46" s="279"/>
      <c r="E46" s="286"/>
      <c r="F46" s="286"/>
      <c r="G46" s="286"/>
      <c r="H46" s="38"/>
    </row>
    <row r="47" spans="1:8" s="104" customFormat="1" ht="12.75" customHeight="1">
      <c r="A47" s="279"/>
      <c r="B47" s="279"/>
      <c r="C47" s="279" t="s">
        <v>333</v>
      </c>
      <c r="D47" s="279"/>
      <c r="E47" s="292">
        <v>3</v>
      </c>
      <c r="F47" s="286"/>
      <c r="G47" s="292">
        <v>3</v>
      </c>
      <c r="H47" s="38"/>
    </row>
    <row r="48" spans="1:8" s="104" customFormat="1" ht="12.75" customHeight="1">
      <c r="A48" s="279"/>
      <c r="B48" s="279" t="s">
        <v>49</v>
      </c>
      <c r="C48" s="279"/>
      <c r="D48" s="279"/>
      <c r="E48" s="292">
        <v>5290</v>
      </c>
      <c r="F48" s="286"/>
      <c r="G48" s="292">
        <v>5320</v>
      </c>
      <c r="H48" s="38"/>
    </row>
    <row r="49" spans="1:8" s="104" customFormat="1" ht="12.75" customHeight="1">
      <c r="A49" s="279"/>
      <c r="B49" s="279" t="s">
        <v>294</v>
      </c>
      <c r="C49" s="279"/>
      <c r="D49" s="279"/>
      <c r="E49" s="292">
        <v>159</v>
      </c>
      <c r="F49" s="286"/>
      <c r="G49" s="292">
        <v>348</v>
      </c>
      <c r="H49" s="38"/>
    </row>
    <row r="50" spans="1:8" s="104" customFormat="1" ht="12.75" customHeight="1">
      <c r="A50" s="279"/>
      <c r="B50" s="279" t="s">
        <v>130</v>
      </c>
      <c r="C50" s="279"/>
      <c r="D50" s="279"/>
      <c r="E50" s="292">
        <v>-298</v>
      </c>
      <c r="F50" s="286"/>
      <c r="G50" s="292">
        <v>-282</v>
      </c>
      <c r="H50" s="38"/>
    </row>
    <row r="51" spans="1:8" s="104" customFormat="1" ht="12.75" customHeight="1">
      <c r="A51" s="279"/>
      <c r="B51" s="279"/>
      <c r="C51" s="279" t="s">
        <v>50</v>
      </c>
      <c r="D51" s="279"/>
      <c r="E51" s="296">
        <f>SUM(E44:E50)</f>
        <v>5154</v>
      </c>
      <c r="F51" s="286"/>
      <c r="G51" s="296">
        <f>SUM(G44:G50)</f>
        <v>5389</v>
      </c>
      <c r="H51" s="38"/>
    </row>
    <row r="52" spans="1:8" ht="12.75" customHeight="1" thickBot="1">
      <c r="A52" s="279"/>
      <c r="B52" s="279"/>
      <c r="C52" s="279"/>
      <c r="D52" s="279" t="s">
        <v>263</v>
      </c>
      <c r="E52" s="293">
        <f>E39+E51</f>
        <v>10327</v>
      </c>
      <c r="F52" s="286"/>
      <c r="G52" s="293">
        <f>G39+G51</f>
        <v>10705</v>
      </c>
      <c r="H52" s="38"/>
    </row>
    <row r="53" spans="1:8" ht="12.75" customHeight="1" thickTop="1">
      <c r="A53" s="104"/>
      <c r="B53" s="104"/>
      <c r="C53" s="104"/>
      <c r="D53" s="104"/>
      <c r="E53" s="104"/>
      <c r="F53" s="104"/>
      <c r="G53" s="104"/>
      <c r="H53" s="38"/>
    </row>
    <row r="54" spans="1:8" ht="12.75" customHeight="1">
      <c r="A54" s="104"/>
      <c r="B54" s="104"/>
      <c r="C54" s="104"/>
      <c r="D54" s="104"/>
      <c r="E54" s="104"/>
      <c r="F54" s="104"/>
      <c r="G54" s="104"/>
      <c r="H54" s="38"/>
    </row>
    <row r="55" spans="1:8" ht="12.75" customHeight="1">
      <c r="A55" s="104"/>
      <c r="B55" s="104"/>
      <c r="C55" s="104"/>
      <c r="D55" s="104"/>
      <c r="E55" s="104"/>
      <c r="F55" s="104"/>
      <c r="G55" s="104"/>
      <c r="H55" s="38"/>
    </row>
    <row r="56" spans="1:8" ht="12.75" customHeight="1">
      <c r="A56" s="104" t="s">
        <v>75</v>
      </c>
      <c r="B56" s="104"/>
      <c r="C56" s="104"/>
      <c r="D56" s="104"/>
      <c r="E56" s="104"/>
      <c r="F56" s="104"/>
      <c r="G56" s="104"/>
      <c r="H56" s="38"/>
    </row>
    <row r="57" spans="1:8" ht="12.75" customHeight="1">
      <c r="A57" s="38"/>
    </row>
    <row r="58" spans="1:8" ht="12.75" customHeight="1">
      <c r="A58" s="311" t="str">
        <f>CONCATENATE(Index!$C$5,Index!$D$5,Index!C7)</f>
        <v>Page 2</v>
      </c>
      <c r="B58" s="311"/>
      <c r="C58" s="311"/>
      <c r="D58" s="311"/>
      <c r="E58" s="311"/>
      <c r="F58" s="311"/>
      <c r="G58" s="311"/>
      <c r="H58" s="311"/>
    </row>
    <row r="59" spans="1:8" ht="12.75" customHeight="1"/>
    <row r="60" spans="1:8" ht="12.75" customHeight="1"/>
    <row r="61" spans="1:8" ht="12.75" customHeight="1"/>
    <row r="62" spans="1:8" ht="12.75" customHeight="1"/>
    <row r="63" spans="1:8" ht="12.75" customHeight="1"/>
    <row r="64" spans="1:8"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sheetData>
  <sheetProtection algorithmName="SHA-512" hashValue="jh+Ya0FwiKFvhgW/Ip6svfuDIVCwofaUm7eOJNGqB6hFVbbDLBxpiMjmRivq8fNqZh0/B5zskwuEY5gOJsJoxg==" saltValue="U1nzzcbMN/WSteKzvYO84g==" spinCount="100000" sheet="1" objects="1" scenarios="1"/>
  <mergeCells count="6">
    <mergeCell ref="A58:H58"/>
    <mergeCell ref="A1:H1"/>
    <mergeCell ref="A2:H2"/>
    <mergeCell ref="A3:H3"/>
    <mergeCell ref="A4:H4"/>
    <mergeCell ref="A5:H5"/>
  </mergeCells>
  <printOptions horizontalCentered="1"/>
  <pageMargins left="0.7" right="0.7" top="0.75" bottom="0.75" header="0.3" footer="0.3"/>
  <pageSetup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H116"/>
  <sheetViews>
    <sheetView zoomScale="80" zoomScaleNormal="80" workbookViewId="0">
      <selection sqref="A1:H1"/>
    </sheetView>
  </sheetViews>
  <sheetFormatPr defaultRowHeight="13.7" customHeight="1"/>
  <cols>
    <col min="1" max="3" width="3.7109375" style="104" customWidth="1"/>
    <col min="4" max="4" width="70.5703125" style="104" customWidth="1"/>
    <col min="5" max="5" width="2.5703125" style="104" customWidth="1"/>
    <col min="6" max="6" width="15" style="104" customWidth="1"/>
    <col min="7" max="7" width="2.5703125" style="104" customWidth="1"/>
    <col min="8" max="8" width="15" style="104" customWidth="1"/>
    <col min="9" max="16384" width="9.140625" style="104"/>
  </cols>
  <sheetData>
    <row r="1" spans="1:8" s="8" customFormat="1" ht="15.75" customHeight="1">
      <c r="A1" s="317" t="s">
        <v>0</v>
      </c>
      <c r="B1" s="317"/>
      <c r="C1" s="317"/>
      <c r="D1" s="317"/>
      <c r="E1" s="317"/>
      <c r="F1" s="317"/>
      <c r="G1" s="317"/>
      <c r="H1" s="317"/>
    </row>
    <row r="2" spans="1:8" s="8" customFormat="1" ht="15.75">
      <c r="A2" s="316" t="s">
        <v>51</v>
      </c>
      <c r="B2" s="316"/>
      <c r="C2" s="316"/>
      <c r="D2" s="316"/>
      <c r="E2" s="316"/>
      <c r="F2" s="316"/>
      <c r="G2" s="316"/>
      <c r="H2" s="316"/>
    </row>
    <row r="3" spans="1:8" s="8" customFormat="1" ht="15.75">
      <c r="A3" s="316" t="s">
        <v>17</v>
      </c>
      <c r="B3" s="316"/>
      <c r="C3" s="316"/>
      <c r="D3" s="316"/>
      <c r="E3" s="316"/>
      <c r="F3" s="316"/>
      <c r="G3" s="316"/>
      <c r="H3" s="316"/>
    </row>
    <row r="4" spans="1:8" s="8" customFormat="1" ht="15.75">
      <c r="A4" s="316" t="s">
        <v>3</v>
      </c>
      <c r="B4" s="316"/>
      <c r="C4" s="316"/>
      <c r="D4" s="316"/>
      <c r="E4" s="316"/>
      <c r="F4" s="316"/>
      <c r="G4" s="316"/>
      <c r="H4" s="316"/>
    </row>
    <row r="5" spans="1:8" s="8" customFormat="1" ht="15.75">
      <c r="A5" s="316" t="s">
        <v>4</v>
      </c>
      <c r="B5" s="316"/>
      <c r="C5" s="316"/>
      <c r="D5" s="316"/>
      <c r="E5" s="316"/>
      <c r="F5" s="316"/>
      <c r="G5" s="316"/>
      <c r="H5" s="316"/>
    </row>
    <row r="6" spans="1:8" ht="15.75" customHeight="1"/>
    <row r="7" spans="1:8" ht="15.75" customHeight="1"/>
    <row r="8" spans="1:8" ht="13.5" customHeight="1">
      <c r="A8" s="286"/>
      <c r="B8" s="286"/>
      <c r="C8" s="286"/>
      <c r="D8" s="286"/>
      <c r="E8" s="286"/>
      <c r="F8" s="314" t="s">
        <v>16</v>
      </c>
      <c r="G8" s="314"/>
      <c r="H8" s="314"/>
    </row>
    <row r="9" spans="1:8" ht="13.5" customHeight="1">
      <c r="A9" s="286"/>
      <c r="B9" s="286"/>
      <c r="C9" s="286"/>
      <c r="D9" s="286"/>
      <c r="E9" s="286"/>
      <c r="F9" s="298" t="s">
        <v>332</v>
      </c>
      <c r="G9" s="298"/>
      <c r="H9" s="298" t="s">
        <v>332</v>
      </c>
    </row>
    <row r="10" spans="1:8" ht="15.75" customHeight="1" thickBot="1">
      <c r="A10" s="286"/>
      <c r="B10" s="286"/>
      <c r="C10" s="286"/>
      <c r="D10" s="286"/>
      <c r="E10" s="286"/>
      <c r="F10" s="299">
        <v>2022</v>
      </c>
      <c r="G10" s="298"/>
      <c r="H10" s="299">
        <v>2021</v>
      </c>
    </row>
    <row r="11" spans="1:8" ht="13.5" customHeight="1">
      <c r="A11" s="286" t="s">
        <v>120</v>
      </c>
      <c r="B11" s="286"/>
      <c r="C11" s="286"/>
      <c r="D11" s="286"/>
      <c r="E11" s="286"/>
      <c r="F11" s="298"/>
      <c r="G11" s="298"/>
      <c r="H11" s="298"/>
    </row>
    <row r="12" spans="1:8" ht="13.5" customHeight="1">
      <c r="A12" s="286"/>
      <c r="B12" s="286" t="s">
        <v>47</v>
      </c>
      <c r="C12" s="286"/>
      <c r="D12" s="286"/>
      <c r="E12" s="286"/>
      <c r="F12" s="290">
        <v>283</v>
      </c>
      <c r="G12" s="290"/>
      <c r="H12" s="290">
        <v>288</v>
      </c>
    </row>
    <row r="13" spans="1:8" ht="13.5" customHeight="1">
      <c r="A13" s="286"/>
      <c r="B13" s="286"/>
      <c r="C13" s="286"/>
      <c r="D13" s="286"/>
      <c r="E13" s="286"/>
      <c r="F13" s="286"/>
      <c r="G13" s="286"/>
      <c r="H13" s="286"/>
    </row>
    <row r="14" spans="1:8" ht="13.5" customHeight="1">
      <c r="A14" s="286" t="s">
        <v>271</v>
      </c>
      <c r="B14" s="286"/>
      <c r="C14" s="286"/>
      <c r="D14" s="286"/>
      <c r="E14" s="286"/>
      <c r="F14" s="286"/>
      <c r="G14" s="286"/>
      <c r="H14" s="286"/>
    </row>
    <row r="15" spans="1:8" ht="13.5" customHeight="1">
      <c r="A15" s="286"/>
      <c r="B15" s="286" t="s">
        <v>52</v>
      </c>
      <c r="C15" s="286"/>
      <c r="D15" s="286"/>
      <c r="E15" s="286"/>
      <c r="F15" s="292">
        <v>82</v>
      </c>
      <c r="G15" s="292"/>
      <c r="H15" s="292">
        <v>76</v>
      </c>
    </row>
    <row r="16" spans="1:8" ht="13.5" customHeight="1">
      <c r="A16" s="286"/>
      <c r="B16" s="286" t="s">
        <v>53</v>
      </c>
      <c r="C16" s="286"/>
      <c r="D16" s="286"/>
      <c r="E16" s="286"/>
      <c r="F16" s="292">
        <v>44</v>
      </c>
      <c r="G16" s="292"/>
      <c r="H16" s="292">
        <v>40</v>
      </c>
    </row>
    <row r="17" spans="1:8" ht="13.5" customHeight="1">
      <c r="A17" s="286"/>
      <c r="B17" s="286" t="s">
        <v>121</v>
      </c>
      <c r="C17" s="286"/>
      <c r="D17" s="286"/>
      <c r="E17" s="286"/>
      <c r="F17" s="292">
        <v>5</v>
      </c>
      <c r="G17" s="292"/>
      <c r="H17" s="292">
        <v>6</v>
      </c>
    </row>
    <row r="18" spans="1:8" ht="13.5" customHeight="1">
      <c r="A18" s="286"/>
      <c r="B18" s="286" t="s">
        <v>269</v>
      </c>
      <c r="C18" s="286"/>
      <c r="D18" s="286"/>
      <c r="E18" s="286"/>
      <c r="F18" s="260" t="s">
        <v>84</v>
      </c>
      <c r="G18" s="292"/>
      <c r="H18" s="292">
        <v>5</v>
      </c>
    </row>
    <row r="19" spans="1:8" ht="13.5" hidden="1" customHeight="1">
      <c r="A19" s="286"/>
      <c r="B19" s="286" t="s">
        <v>272</v>
      </c>
      <c r="C19" s="286"/>
      <c r="D19" s="286"/>
      <c r="E19" s="286"/>
      <c r="F19" s="292"/>
      <c r="G19" s="292"/>
      <c r="H19" s="260" t="s">
        <v>84</v>
      </c>
    </row>
    <row r="20" spans="1:8" ht="13.5" customHeight="1">
      <c r="A20" s="286"/>
      <c r="B20" s="286" t="s">
        <v>348</v>
      </c>
      <c r="C20" s="286"/>
      <c r="D20" s="286"/>
      <c r="E20" s="286"/>
      <c r="F20" s="292">
        <v>47</v>
      </c>
      <c r="G20" s="292"/>
      <c r="H20" s="292">
        <v>-2</v>
      </c>
    </row>
    <row r="21" spans="1:8" ht="13.5" customHeight="1">
      <c r="A21" s="286"/>
      <c r="B21" s="286" t="s">
        <v>306</v>
      </c>
      <c r="C21" s="286"/>
      <c r="D21" s="286"/>
      <c r="E21" s="286"/>
      <c r="F21" s="292">
        <v>3</v>
      </c>
      <c r="G21" s="292"/>
      <c r="H21" s="260" t="s">
        <v>84</v>
      </c>
    </row>
    <row r="22" spans="1:8" ht="13.5" customHeight="1">
      <c r="A22" s="286"/>
      <c r="B22" s="286" t="s">
        <v>273</v>
      </c>
      <c r="C22" s="286"/>
      <c r="D22" s="286"/>
      <c r="E22" s="286"/>
      <c r="F22" s="260" t="s">
        <v>84</v>
      </c>
      <c r="G22" s="292"/>
      <c r="H22" s="292">
        <v>2</v>
      </c>
    </row>
    <row r="23" spans="1:8" ht="13.5" customHeight="1">
      <c r="A23" s="286"/>
      <c r="B23" s="286" t="s">
        <v>54</v>
      </c>
      <c r="C23" s="286"/>
      <c r="D23" s="286"/>
      <c r="E23" s="286"/>
      <c r="F23" s="292"/>
      <c r="G23" s="292"/>
      <c r="H23" s="292"/>
    </row>
    <row r="24" spans="1:8" ht="13.5" customHeight="1">
      <c r="A24" s="286"/>
      <c r="B24" s="286"/>
      <c r="C24" s="286" t="s">
        <v>25</v>
      </c>
      <c r="D24" s="286"/>
      <c r="E24" s="286"/>
      <c r="F24" s="295">
        <v>-46</v>
      </c>
      <c r="G24" s="292"/>
      <c r="H24" s="295">
        <v>-31</v>
      </c>
    </row>
    <row r="25" spans="1:8" ht="13.5" customHeight="1">
      <c r="A25" s="286"/>
      <c r="B25" s="286"/>
      <c r="C25" s="286" t="s">
        <v>26</v>
      </c>
      <c r="D25" s="286"/>
      <c r="E25" s="286"/>
      <c r="F25" s="292">
        <v>-54</v>
      </c>
      <c r="G25" s="292"/>
      <c r="H25" s="292">
        <v>-35</v>
      </c>
    </row>
    <row r="26" spans="1:8" ht="13.5" customHeight="1">
      <c r="A26" s="286"/>
      <c r="B26" s="286"/>
      <c r="C26" s="286" t="s">
        <v>44</v>
      </c>
      <c r="D26" s="286"/>
      <c r="E26" s="286"/>
      <c r="F26" s="292">
        <v>37</v>
      </c>
      <c r="G26" s="292"/>
      <c r="H26" s="292">
        <v>43</v>
      </c>
    </row>
    <row r="27" spans="1:8" ht="13.5" customHeight="1">
      <c r="A27" s="286"/>
      <c r="B27" s="286"/>
      <c r="C27" s="286" t="s">
        <v>45</v>
      </c>
      <c r="D27" s="286"/>
      <c r="E27" s="286"/>
      <c r="F27" s="292">
        <v>-210</v>
      </c>
      <c r="G27" s="292"/>
      <c r="H27" s="292">
        <v>-88</v>
      </c>
    </row>
    <row r="28" spans="1:8" ht="13.5" customHeight="1">
      <c r="A28" s="286"/>
      <c r="B28" s="286"/>
      <c r="C28" s="286" t="s">
        <v>167</v>
      </c>
      <c r="D28" s="286"/>
      <c r="E28" s="286"/>
      <c r="F28" s="295">
        <v>64</v>
      </c>
      <c r="G28" s="292"/>
      <c r="H28" s="292">
        <v>-66</v>
      </c>
    </row>
    <row r="29" spans="1:8" ht="13.5" customHeight="1">
      <c r="A29" s="286" t="s">
        <v>274</v>
      </c>
      <c r="B29" s="286"/>
      <c r="C29" s="286"/>
      <c r="D29" s="286"/>
      <c r="E29" s="286"/>
      <c r="F29" s="9">
        <f>SUM(F12:F28)</f>
        <v>255</v>
      </c>
      <c r="G29" s="5"/>
      <c r="H29" s="9">
        <f>SUM(H12:H28)</f>
        <v>238</v>
      </c>
    </row>
    <row r="30" spans="1:8" ht="13.5" customHeight="1">
      <c r="A30" s="286"/>
      <c r="B30" s="286"/>
      <c r="C30" s="286"/>
      <c r="D30" s="286"/>
      <c r="E30" s="286"/>
      <c r="F30" s="5"/>
      <c r="G30" s="5"/>
      <c r="H30" s="5"/>
    </row>
    <row r="31" spans="1:8" ht="13.5" customHeight="1">
      <c r="A31" s="286" t="s">
        <v>55</v>
      </c>
      <c r="B31" s="286"/>
      <c r="C31" s="286"/>
      <c r="D31" s="286"/>
      <c r="E31" s="286"/>
      <c r="F31" s="5"/>
      <c r="G31" s="5"/>
      <c r="H31" s="5"/>
    </row>
    <row r="32" spans="1:8" ht="13.5" customHeight="1">
      <c r="A32" s="286"/>
      <c r="B32" s="286" t="s">
        <v>56</v>
      </c>
      <c r="C32" s="286"/>
      <c r="D32" s="286"/>
      <c r="E32" s="286"/>
      <c r="F32" s="5">
        <v>-75</v>
      </c>
      <c r="G32" s="5"/>
      <c r="H32" s="5">
        <v>-41</v>
      </c>
    </row>
    <row r="33" spans="1:8" ht="13.5" hidden="1" customHeight="1">
      <c r="A33" s="286"/>
      <c r="B33" s="286" t="s">
        <v>292</v>
      </c>
      <c r="C33" s="286"/>
      <c r="D33" s="286"/>
      <c r="E33" s="286"/>
      <c r="F33" s="297"/>
      <c r="G33" s="5"/>
      <c r="H33" s="260" t="s">
        <v>84</v>
      </c>
    </row>
    <row r="34" spans="1:8" ht="13.5" customHeight="1">
      <c r="A34" s="286"/>
      <c r="B34" s="286" t="s">
        <v>311</v>
      </c>
      <c r="C34" s="286"/>
      <c r="D34" s="286"/>
      <c r="E34" s="286"/>
      <c r="F34" s="295">
        <v>-3</v>
      </c>
      <c r="G34" s="5"/>
      <c r="H34" s="295">
        <v>-1</v>
      </c>
    </row>
    <row r="35" spans="1:8" ht="13.5" hidden="1" customHeight="1">
      <c r="A35" s="286"/>
      <c r="B35" s="286" t="s">
        <v>312</v>
      </c>
      <c r="C35" s="286"/>
      <c r="D35" s="286"/>
      <c r="E35" s="286"/>
      <c r="F35" s="295"/>
      <c r="G35" s="5"/>
      <c r="H35" s="260" t="s">
        <v>84</v>
      </c>
    </row>
    <row r="36" spans="1:8" ht="13.5" hidden="1" customHeight="1">
      <c r="A36" s="286"/>
      <c r="B36" s="286" t="s">
        <v>293</v>
      </c>
      <c r="C36" s="286"/>
      <c r="D36" s="286"/>
      <c r="E36" s="286"/>
      <c r="F36" s="295"/>
      <c r="G36" s="5"/>
      <c r="H36" s="260" t="s">
        <v>84</v>
      </c>
    </row>
    <row r="37" spans="1:8" ht="13.5" customHeight="1">
      <c r="A37" s="286"/>
      <c r="B37" s="286" t="s">
        <v>275</v>
      </c>
      <c r="C37" s="286"/>
      <c r="D37" s="286"/>
      <c r="E37" s="286"/>
      <c r="F37" s="295">
        <v>-1</v>
      </c>
      <c r="G37" s="5"/>
      <c r="H37" s="260" t="s">
        <v>84</v>
      </c>
    </row>
    <row r="38" spans="1:8" ht="13.5" hidden="1" customHeight="1">
      <c r="A38" s="286"/>
      <c r="B38" s="286" t="s">
        <v>277</v>
      </c>
      <c r="C38" s="286"/>
      <c r="D38" s="286"/>
      <c r="E38" s="286"/>
      <c r="F38" s="5"/>
      <c r="G38" s="5"/>
      <c r="H38" s="260" t="s">
        <v>84</v>
      </c>
    </row>
    <row r="39" spans="1:8" ht="13.5" customHeight="1">
      <c r="A39" s="286" t="s">
        <v>198</v>
      </c>
      <c r="B39" s="286"/>
      <c r="C39" s="286"/>
      <c r="D39" s="286"/>
      <c r="E39" s="286"/>
      <c r="F39" s="9">
        <f>SUM(F32:F38)</f>
        <v>-79</v>
      </c>
      <c r="G39" s="5"/>
      <c r="H39" s="9">
        <f>SUM(H32:H38)</f>
        <v>-42</v>
      </c>
    </row>
    <row r="40" spans="1:8" ht="13.5" customHeight="1">
      <c r="A40" s="286"/>
      <c r="B40" s="286"/>
      <c r="C40" s="286"/>
      <c r="D40" s="286"/>
      <c r="E40" s="286"/>
      <c r="F40" s="5"/>
      <c r="G40" s="5"/>
      <c r="H40" s="5"/>
    </row>
    <row r="41" spans="1:8" ht="13.5" customHeight="1">
      <c r="A41" s="286" t="s">
        <v>57</v>
      </c>
      <c r="B41" s="286"/>
      <c r="C41" s="286"/>
      <c r="D41" s="286"/>
      <c r="E41" s="286"/>
      <c r="F41" s="5"/>
      <c r="G41" s="5"/>
      <c r="H41" s="5"/>
    </row>
    <row r="42" spans="1:8" ht="13.5" customHeight="1">
      <c r="A42" s="286"/>
      <c r="B42" s="286" t="s">
        <v>58</v>
      </c>
      <c r="C42" s="286"/>
      <c r="D42" s="286"/>
      <c r="E42" s="286"/>
      <c r="F42" s="5">
        <v>27</v>
      </c>
      <c r="G42" s="5"/>
      <c r="H42" s="5">
        <v>25</v>
      </c>
    </row>
    <row r="43" spans="1:8" ht="13.5" customHeight="1">
      <c r="A43" s="286"/>
      <c r="B43" s="286" t="s">
        <v>168</v>
      </c>
      <c r="C43" s="286"/>
      <c r="D43" s="286"/>
      <c r="E43" s="286"/>
      <c r="F43" s="5">
        <v>-63</v>
      </c>
      <c r="G43" s="5"/>
      <c r="H43" s="5">
        <v>-72</v>
      </c>
    </row>
    <row r="44" spans="1:8" ht="13.5" hidden="1" customHeight="1">
      <c r="A44" s="286"/>
      <c r="B44" s="286" t="s">
        <v>278</v>
      </c>
      <c r="C44" s="286"/>
      <c r="D44" s="286"/>
      <c r="E44" s="286"/>
      <c r="F44" s="5"/>
      <c r="G44" s="5"/>
      <c r="H44" s="260" t="s">
        <v>84</v>
      </c>
    </row>
    <row r="45" spans="1:8" ht="13.5" hidden="1" customHeight="1">
      <c r="A45" s="286"/>
      <c r="B45" s="286" t="s">
        <v>279</v>
      </c>
      <c r="C45" s="286"/>
      <c r="D45" s="286"/>
      <c r="E45" s="286"/>
      <c r="F45" s="5"/>
      <c r="G45" s="5"/>
      <c r="H45" s="260" t="s">
        <v>84</v>
      </c>
    </row>
    <row r="46" spans="1:8" ht="13.5" customHeight="1">
      <c r="A46" s="286"/>
      <c r="B46" s="286" t="s">
        <v>59</v>
      </c>
      <c r="C46" s="286"/>
      <c r="D46" s="286"/>
      <c r="E46" s="286"/>
      <c r="F46" s="5">
        <v>-63</v>
      </c>
      <c r="G46" s="5"/>
      <c r="H46" s="5">
        <v>-59</v>
      </c>
    </row>
    <row r="47" spans="1:8" ht="13.5" customHeight="1">
      <c r="A47" s="286"/>
      <c r="B47" s="286" t="s">
        <v>270</v>
      </c>
      <c r="C47" s="286"/>
      <c r="D47" s="286"/>
      <c r="E47" s="286"/>
      <c r="F47" s="260" t="s">
        <v>84</v>
      </c>
      <c r="G47" s="5"/>
      <c r="H47" s="5">
        <v>-105</v>
      </c>
    </row>
    <row r="48" spans="1:8" ht="13.5" customHeight="1">
      <c r="A48" s="286"/>
      <c r="B48" s="286" t="s">
        <v>234</v>
      </c>
      <c r="C48" s="286"/>
      <c r="D48" s="286"/>
      <c r="E48" s="286"/>
      <c r="F48" s="5">
        <v>240</v>
      </c>
      <c r="G48" s="5"/>
      <c r="H48" s="295">
        <v>785</v>
      </c>
    </row>
    <row r="49" spans="1:8" ht="13.5" customHeight="1">
      <c r="A49" s="286"/>
      <c r="B49" s="286" t="s">
        <v>235</v>
      </c>
      <c r="C49" s="286"/>
      <c r="D49" s="286"/>
      <c r="E49" s="286"/>
      <c r="F49" s="5">
        <v>-240</v>
      </c>
      <c r="G49" s="5"/>
      <c r="H49" s="295">
        <v>-546</v>
      </c>
    </row>
    <row r="50" spans="1:8" ht="13.5" hidden="1" customHeight="1">
      <c r="A50" s="286"/>
      <c r="B50" s="286" t="s">
        <v>302</v>
      </c>
      <c r="C50" s="286"/>
      <c r="D50" s="286"/>
      <c r="E50" s="286"/>
      <c r="F50" s="260"/>
      <c r="G50" s="5"/>
      <c r="H50" s="260" t="s">
        <v>84</v>
      </c>
    </row>
    <row r="51" spans="1:8" ht="13.5" hidden="1" customHeight="1">
      <c r="A51" s="286"/>
      <c r="B51" s="286" t="s">
        <v>319</v>
      </c>
      <c r="C51" s="286"/>
      <c r="D51" s="286"/>
      <c r="E51" s="286"/>
      <c r="F51" s="260"/>
      <c r="G51" s="5"/>
      <c r="H51" s="260" t="s">
        <v>84</v>
      </c>
    </row>
    <row r="52" spans="1:8" ht="13.5" hidden="1" customHeight="1">
      <c r="A52" s="286"/>
      <c r="B52" s="286" t="s">
        <v>236</v>
      </c>
      <c r="C52" s="286"/>
      <c r="D52" s="286"/>
      <c r="E52" s="286"/>
      <c r="F52" s="260"/>
      <c r="G52" s="5"/>
      <c r="H52" s="260" t="s">
        <v>84</v>
      </c>
    </row>
    <row r="53" spans="1:8" ht="13.5" customHeight="1">
      <c r="A53" s="286"/>
      <c r="B53" s="286" t="s">
        <v>129</v>
      </c>
      <c r="C53" s="286"/>
      <c r="D53" s="286"/>
      <c r="E53" s="286"/>
      <c r="F53" s="5">
        <v>-447</v>
      </c>
      <c r="G53" s="5"/>
      <c r="H53" s="5">
        <v>-344</v>
      </c>
    </row>
    <row r="54" spans="1:8" ht="13.5" customHeight="1">
      <c r="A54" s="286" t="s">
        <v>199</v>
      </c>
      <c r="B54" s="286"/>
      <c r="C54" s="286"/>
      <c r="D54" s="286"/>
      <c r="E54" s="286"/>
      <c r="F54" s="12">
        <f>SUM(F40:F53)</f>
        <v>-546</v>
      </c>
      <c r="G54" s="286"/>
      <c r="H54" s="12">
        <f>SUM(H42:H53)</f>
        <v>-316</v>
      </c>
    </row>
    <row r="55" spans="1:8" ht="13.5" customHeight="1">
      <c r="A55" s="286"/>
      <c r="B55" s="286"/>
      <c r="C55" s="286"/>
      <c r="D55" s="286"/>
      <c r="E55" s="286"/>
      <c r="F55" s="286"/>
      <c r="G55" s="286"/>
      <c r="H55" s="286"/>
    </row>
    <row r="56" spans="1:8" ht="13.5" customHeight="1">
      <c r="A56" s="286" t="s">
        <v>60</v>
      </c>
      <c r="B56" s="286"/>
      <c r="C56" s="286"/>
      <c r="D56" s="286"/>
      <c r="E56" s="286"/>
      <c r="F56" s="5">
        <v>-4</v>
      </c>
      <c r="G56" s="5"/>
      <c r="H56" s="5">
        <v>9</v>
      </c>
    </row>
    <row r="57" spans="1:8" ht="13.5" customHeight="1">
      <c r="A57" s="286"/>
      <c r="B57" s="286"/>
      <c r="C57" s="286"/>
      <c r="D57" s="286"/>
      <c r="E57" s="286"/>
      <c r="F57" s="286"/>
      <c r="G57" s="286"/>
      <c r="H57" s="286"/>
    </row>
    <row r="58" spans="1:8" ht="13.5" customHeight="1">
      <c r="A58" s="286" t="s">
        <v>352</v>
      </c>
      <c r="B58" s="286"/>
      <c r="C58" s="286"/>
      <c r="D58" s="286"/>
      <c r="E58" s="286"/>
      <c r="F58" s="11">
        <f>F29+F39+F54+F56</f>
        <v>-374</v>
      </c>
      <c r="G58" s="286"/>
      <c r="H58" s="11">
        <f>H29+H39+H54+H56</f>
        <v>-111</v>
      </c>
    </row>
    <row r="59" spans="1:8" ht="13.5" customHeight="1">
      <c r="A59" s="286"/>
      <c r="B59" s="286"/>
      <c r="C59" s="286"/>
      <c r="D59" s="286"/>
      <c r="E59" s="286"/>
      <c r="F59" s="286"/>
      <c r="G59" s="286"/>
      <c r="H59" s="286"/>
    </row>
    <row r="60" spans="1:8" ht="13.5" customHeight="1">
      <c r="A60" s="39" t="s">
        <v>190</v>
      </c>
      <c r="B60" s="39"/>
      <c r="C60" s="39"/>
      <c r="D60" s="39"/>
      <c r="E60" s="39"/>
      <c r="F60" s="40">
        <v>1490</v>
      </c>
      <c r="G60" s="59"/>
      <c r="H60" s="40">
        <v>1447</v>
      </c>
    </row>
    <row r="61" spans="1:8" s="39" customFormat="1" ht="13.5" customHeight="1">
      <c r="A61" s="286"/>
      <c r="B61" s="286"/>
      <c r="C61" s="286"/>
      <c r="D61" s="286"/>
      <c r="E61" s="286"/>
      <c r="F61" s="286"/>
      <c r="G61" s="286"/>
      <c r="H61" s="286"/>
    </row>
    <row r="62" spans="1:8" ht="13.5" customHeight="1" thickBot="1">
      <c r="A62" s="286" t="s">
        <v>191</v>
      </c>
      <c r="B62" s="286"/>
      <c r="C62" s="286"/>
      <c r="D62" s="286"/>
      <c r="E62" s="286"/>
      <c r="F62" s="6">
        <f>SUM(F58:F60)</f>
        <v>1116</v>
      </c>
      <c r="G62" s="286"/>
      <c r="H62" s="6">
        <f>SUM(H58:H60)</f>
        <v>1336</v>
      </c>
    </row>
    <row r="63" spans="1:8" ht="13.5" customHeight="1" thickTop="1">
      <c r="A63" s="286"/>
      <c r="B63" s="286"/>
      <c r="C63" s="286"/>
      <c r="D63" s="286"/>
      <c r="E63" s="286"/>
      <c r="F63" s="286"/>
      <c r="G63" s="286"/>
      <c r="H63" s="286"/>
    </row>
    <row r="64" spans="1:8" ht="13.5" customHeight="1">
      <c r="A64" s="286"/>
      <c r="B64" s="286"/>
      <c r="C64" s="286"/>
      <c r="D64" s="286"/>
      <c r="E64" s="286"/>
      <c r="F64" s="286"/>
      <c r="G64" s="286"/>
      <c r="H64" s="286"/>
    </row>
    <row r="65" spans="1:8" ht="13.5" customHeight="1">
      <c r="A65" s="286" t="s">
        <v>192</v>
      </c>
      <c r="B65" s="286"/>
      <c r="C65" s="286"/>
      <c r="D65" s="286"/>
      <c r="E65" s="286"/>
      <c r="F65" s="286"/>
      <c r="G65" s="286"/>
      <c r="H65" s="286"/>
    </row>
    <row r="66" spans="1:8" ht="13.5" customHeight="1">
      <c r="A66" s="286"/>
      <c r="B66" s="286"/>
      <c r="C66" s="286"/>
      <c r="D66" s="286"/>
      <c r="E66" s="286"/>
      <c r="F66" s="286"/>
      <c r="G66" s="286"/>
      <c r="H66" s="286"/>
    </row>
    <row r="67" spans="1:8" ht="13.5" customHeight="1">
      <c r="A67" s="286"/>
      <c r="B67" s="286" t="s">
        <v>24</v>
      </c>
      <c r="C67" s="286"/>
      <c r="D67" s="286"/>
      <c r="E67" s="286"/>
      <c r="F67" s="290">
        <v>1113</v>
      </c>
      <c r="G67" s="287"/>
      <c r="H67" s="287">
        <v>1329</v>
      </c>
    </row>
    <row r="68" spans="1:8" ht="13.5" customHeight="1">
      <c r="A68" s="286"/>
      <c r="B68" s="286" t="s">
        <v>193</v>
      </c>
      <c r="C68" s="286"/>
      <c r="D68" s="286"/>
      <c r="E68" s="286"/>
      <c r="F68" s="292">
        <v>3</v>
      </c>
      <c r="G68" s="5"/>
      <c r="H68" s="5">
        <v>7</v>
      </c>
    </row>
    <row r="69" spans="1:8" ht="13.5" customHeight="1" thickBot="1">
      <c r="A69" s="286"/>
      <c r="B69" s="286" t="s">
        <v>194</v>
      </c>
      <c r="C69" s="286"/>
      <c r="D69" s="286"/>
      <c r="E69" s="286"/>
      <c r="F69" s="293">
        <f>SUM(F67:F68)</f>
        <v>1116</v>
      </c>
      <c r="G69" s="5"/>
      <c r="H69" s="10">
        <f>SUM(H67:H68)</f>
        <v>1336</v>
      </c>
    </row>
    <row r="70" spans="1:8" ht="13.5" customHeight="1" thickTop="1">
      <c r="A70" s="286"/>
      <c r="B70" s="286"/>
      <c r="C70" s="286"/>
      <c r="D70" s="286"/>
      <c r="E70" s="286"/>
      <c r="F70" s="286"/>
      <c r="G70" s="286"/>
      <c r="H70" s="286"/>
    </row>
    <row r="71" spans="1:8" ht="13.5" customHeight="1">
      <c r="A71" s="286"/>
      <c r="B71" s="286"/>
      <c r="C71" s="286"/>
      <c r="D71" s="286"/>
      <c r="E71" s="286"/>
      <c r="F71" s="286"/>
      <c r="G71" s="286"/>
      <c r="H71" s="286"/>
    </row>
    <row r="72" spans="1:8" ht="13.5" customHeight="1">
      <c r="A72" s="286" t="s">
        <v>61</v>
      </c>
      <c r="B72" s="286"/>
      <c r="C72" s="286"/>
      <c r="D72" s="286"/>
      <c r="E72" s="286"/>
      <c r="F72" s="286"/>
      <c r="G72" s="286"/>
      <c r="H72" s="286"/>
    </row>
    <row r="73" spans="1:8" ht="13.5" customHeight="1">
      <c r="A73" s="286"/>
      <c r="B73" s="286"/>
      <c r="C73" s="286"/>
      <c r="D73" s="286"/>
      <c r="E73" s="286"/>
      <c r="F73" s="286"/>
      <c r="G73" s="286"/>
      <c r="H73" s="287"/>
    </row>
    <row r="74" spans="1:8" ht="13.5" customHeight="1">
      <c r="A74" s="286"/>
      <c r="B74" s="286" t="s">
        <v>339</v>
      </c>
      <c r="C74" s="286"/>
      <c r="D74" s="286"/>
      <c r="E74" s="286"/>
      <c r="F74" s="287">
        <v>22</v>
      </c>
      <c r="G74" s="286"/>
      <c r="H74" s="287">
        <v>52</v>
      </c>
    </row>
    <row r="75" spans="1:8" ht="13.5" customHeight="1">
      <c r="A75" s="286"/>
      <c r="B75" s="286" t="s">
        <v>149</v>
      </c>
      <c r="C75" s="286"/>
      <c r="D75" s="286"/>
      <c r="E75" s="286"/>
      <c r="F75" s="287">
        <v>18</v>
      </c>
      <c r="G75" s="286"/>
      <c r="H75" s="287">
        <v>19</v>
      </c>
    </row>
    <row r="76" spans="1:8" ht="13.5" customHeight="1">
      <c r="F76" s="4"/>
      <c r="H76" s="4"/>
    </row>
    <row r="77" spans="1:8" ht="13.5" customHeight="1">
      <c r="F77" s="4"/>
      <c r="H77" s="4"/>
    </row>
    <row r="78" spans="1:8" ht="13.5" customHeight="1">
      <c r="A78" s="129" t="s">
        <v>62</v>
      </c>
      <c r="B78" s="129"/>
      <c r="C78" s="129"/>
      <c r="D78" s="129"/>
      <c r="E78" s="129"/>
      <c r="F78" s="129"/>
      <c r="G78" s="129"/>
      <c r="H78" s="129"/>
    </row>
    <row r="79" spans="1:8" ht="13.5" customHeight="1"/>
    <row r="80" spans="1:8" ht="13.5" customHeight="1"/>
    <row r="81" spans="1:8" ht="13.5" customHeight="1"/>
    <row r="82" spans="1:8" ht="13.5" customHeight="1">
      <c r="A82" s="311" t="str">
        <f>CONCATENATE(Index!$C$5,Index!$D$5,Index!C8)</f>
        <v>Page 3</v>
      </c>
      <c r="B82" s="311"/>
      <c r="C82" s="311"/>
      <c r="D82" s="311"/>
      <c r="E82" s="311"/>
      <c r="F82" s="311"/>
      <c r="G82" s="311"/>
      <c r="H82" s="311"/>
    </row>
    <row r="83" spans="1:8" ht="13.5" customHeight="1"/>
    <row r="84" spans="1:8" ht="13.5" customHeight="1"/>
    <row r="85" spans="1:8" ht="13.5" customHeight="1"/>
    <row r="86" spans="1:8" ht="13.5" customHeight="1"/>
    <row r="87" spans="1:8" ht="13.5" customHeight="1"/>
    <row r="88" spans="1:8" ht="13.5" customHeight="1"/>
    <row r="89" spans="1:8" ht="13.5" customHeight="1"/>
    <row r="90" spans="1:8" ht="13.5" customHeight="1"/>
    <row r="91" spans="1:8" ht="13.5" customHeight="1"/>
    <row r="92" spans="1:8" ht="13.5" customHeight="1"/>
    <row r="93" spans="1:8" ht="13.5" customHeight="1"/>
    <row r="94" spans="1:8" ht="13.5" customHeight="1"/>
    <row r="95" spans="1:8" ht="13.5" customHeight="1"/>
    <row r="96" spans="1:8"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sheetData>
  <sheetProtection algorithmName="SHA-512" hashValue="C2zRQdim55WiwwK6JWtSQIndK4qMOJxY47DjXLX8ugc6izVDcWzcV0u/NOUjEWKa+T+zd1vqfacuwJ0bXw/9ww==" saltValue="Jg2MjXmSGAXDODw2ZB2WaA==" spinCount="100000" sheet="1" objects="1" scenarios="1"/>
  <mergeCells count="7">
    <mergeCell ref="A82:H82"/>
    <mergeCell ref="A1:H1"/>
    <mergeCell ref="F8:H8"/>
    <mergeCell ref="A2:H2"/>
    <mergeCell ref="A3:H3"/>
    <mergeCell ref="A4:H4"/>
    <mergeCell ref="A5:H5"/>
  </mergeCells>
  <printOptions horizontalCentered="1"/>
  <pageMargins left="0.7" right="0.7" top="0.75" bottom="0.75" header="0.3" footer="0.3"/>
  <pageSetup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L49"/>
  <sheetViews>
    <sheetView zoomScale="86" zoomScaleNormal="86" zoomScaleSheetLayoutView="80" workbookViewId="0">
      <selection sqref="A1:L1"/>
    </sheetView>
  </sheetViews>
  <sheetFormatPr defaultRowHeight="12.75"/>
  <cols>
    <col min="1" max="1" width="2.42578125" style="1" customWidth="1"/>
    <col min="2" max="2" width="39" style="1" customWidth="1"/>
    <col min="3" max="3" width="2.5703125" style="1" customWidth="1"/>
    <col min="4" max="4" width="11.28515625" style="1" customWidth="1"/>
    <col min="5" max="5" width="2.5703125" style="1" customWidth="1"/>
    <col min="6" max="6" width="11.28515625" style="1" customWidth="1"/>
    <col min="7" max="7" width="2.5703125" style="1" customWidth="1"/>
    <col min="8" max="8" width="11.28515625" style="1" customWidth="1"/>
    <col min="9" max="9" width="2.5703125" style="1" customWidth="1"/>
    <col min="10" max="10" width="11.28515625" style="1" customWidth="1"/>
    <col min="11" max="11" width="2.5703125" style="1" customWidth="1"/>
    <col min="12" max="12" width="11.28515625" style="1" customWidth="1"/>
    <col min="13" max="16384" width="9.140625" style="1"/>
  </cols>
  <sheetData>
    <row r="1" spans="1:12" ht="15.75">
      <c r="A1" s="316" t="s">
        <v>0</v>
      </c>
      <c r="B1" s="316"/>
      <c r="C1" s="316"/>
      <c r="D1" s="316"/>
      <c r="E1" s="316"/>
      <c r="F1" s="316"/>
      <c r="G1" s="316"/>
      <c r="H1" s="316"/>
      <c r="I1" s="316"/>
      <c r="J1" s="316"/>
      <c r="K1" s="316"/>
      <c r="L1" s="316"/>
    </row>
    <row r="2" spans="1:12" ht="15.75">
      <c r="A2" s="316" t="s">
        <v>127</v>
      </c>
      <c r="B2" s="316"/>
      <c r="C2" s="316"/>
      <c r="D2" s="316"/>
      <c r="E2" s="316"/>
      <c r="F2" s="316"/>
      <c r="G2" s="316"/>
      <c r="H2" s="316"/>
      <c r="I2" s="316"/>
      <c r="J2" s="316"/>
      <c r="K2" s="316"/>
      <c r="L2" s="316"/>
    </row>
    <row r="3" spans="1:12" ht="15.75">
      <c r="A3" s="316" t="s">
        <v>3</v>
      </c>
      <c r="B3" s="316"/>
      <c r="C3" s="316"/>
      <c r="D3" s="316"/>
      <c r="E3" s="316"/>
      <c r="F3" s="316"/>
      <c r="G3" s="316"/>
      <c r="H3" s="316"/>
      <c r="I3" s="316"/>
      <c r="J3" s="316"/>
      <c r="K3" s="316"/>
      <c r="L3" s="316"/>
    </row>
    <row r="4" spans="1:12" ht="15.75">
      <c r="A4" s="316" t="s">
        <v>4</v>
      </c>
      <c r="B4" s="316"/>
      <c r="C4" s="316"/>
      <c r="D4" s="316"/>
      <c r="E4" s="316"/>
      <c r="F4" s="316"/>
      <c r="G4" s="316"/>
      <c r="H4" s="316"/>
      <c r="I4" s="316"/>
      <c r="J4" s="316"/>
      <c r="K4" s="316"/>
      <c r="L4" s="316"/>
    </row>
    <row r="5" spans="1:12">
      <c r="A5" s="104"/>
      <c r="B5" s="104"/>
      <c r="C5" s="104"/>
      <c r="D5" s="104"/>
      <c r="E5" s="104"/>
      <c r="F5" s="104"/>
      <c r="G5" s="104"/>
      <c r="H5" s="104"/>
      <c r="I5" s="104"/>
      <c r="J5" s="104"/>
      <c r="K5" s="104"/>
      <c r="L5" s="104"/>
    </row>
    <row r="6" spans="1:12" ht="13.5" thickBot="1">
      <c r="A6" s="7" t="s">
        <v>122</v>
      </c>
      <c r="B6" s="104"/>
      <c r="C6" s="104"/>
      <c r="D6" s="313">
        <v>2022</v>
      </c>
      <c r="E6" s="313"/>
      <c r="F6" s="313"/>
      <c r="G6" s="313"/>
      <c r="H6" s="313"/>
      <c r="I6" s="313"/>
      <c r="J6" s="313"/>
      <c r="K6" s="313"/>
      <c r="L6" s="313"/>
    </row>
    <row r="7" spans="1:12" ht="15" customHeight="1" thickBot="1">
      <c r="A7" s="104"/>
      <c r="B7" s="104"/>
      <c r="C7" s="104"/>
      <c r="D7" s="2" t="s">
        <v>114</v>
      </c>
      <c r="E7" s="104"/>
      <c r="F7" s="2" t="s">
        <v>115</v>
      </c>
      <c r="G7" s="104"/>
      <c r="H7" s="2" t="s">
        <v>95</v>
      </c>
      <c r="I7" s="104"/>
      <c r="J7" s="2" t="s">
        <v>116</v>
      </c>
      <c r="K7" s="104"/>
      <c r="L7" s="2" t="s">
        <v>117</v>
      </c>
    </row>
    <row r="8" spans="1:12" ht="15" customHeight="1">
      <c r="A8" s="104"/>
      <c r="B8" s="104" t="s">
        <v>46</v>
      </c>
      <c r="C8" s="104"/>
      <c r="D8" s="4">
        <v>976</v>
      </c>
      <c r="E8" s="104"/>
      <c r="F8" s="4"/>
      <c r="G8" s="104"/>
      <c r="H8" s="4"/>
      <c r="I8" s="104"/>
      <c r="J8" s="4"/>
      <c r="K8" s="104"/>
      <c r="L8" s="4"/>
    </row>
    <row r="9" spans="1:12" ht="15" customHeight="1">
      <c r="A9" s="104"/>
      <c r="B9" s="104"/>
      <c r="C9" s="104"/>
      <c r="D9" s="104"/>
      <c r="E9" s="104"/>
      <c r="F9" s="104"/>
      <c r="G9" s="104"/>
      <c r="H9" s="104"/>
      <c r="I9" s="104"/>
      <c r="J9" s="104"/>
      <c r="K9" s="104"/>
      <c r="L9" s="104"/>
    </row>
    <row r="10" spans="1:12" ht="15" customHeight="1">
      <c r="A10" s="104"/>
      <c r="B10" s="104" t="s">
        <v>112</v>
      </c>
      <c r="C10" s="104"/>
      <c r="D10" s="37">
        <v>0.60499999999999998</v>
      </c>
      <c r="E10" s="37"/>
      <c r="F10" s="37"/>
      <c r="G10" s="37"/>
      <c r="H10" s="37"/>
      <c r="I10" s="37"/>
      <c r="J10" s="37"/>
      <c r="K10" s="37"/>
      <c r="L10" s="37"/>
    </row>
    <row r="11" spans="1:12" ht="15" customHeight="1">
      <c r="A11" s="104"/>
      <c r="B11" s="104"/>
      <c r="C11" s="104"/>
      <c r="D11" s="37"/>
      <c r="E11" s="37"/>
      <c r="F11" s="37"/>
      <c r="G11" s="37"/>
      <c r="H11" s="37"/>
      <c r="I11" s="37"/>
      <c r="J11" s="37"/>
      <c r="K11" s="37"/>
      <c r="L11" s="37"/>
    </row>
    <row r="12" spans="1:12" ht="15" customHeight="1">
      <c r="A12" s="104"/>
      <c r="B12" s="104" t="s">
        <v>11</v>
      </c>
      <c r="C12" s="104"/>
      <c r="D12" s="4">
        <v>282</v>
      </c>
      <c r="E12" s="104"/>
      <c r="F12" s="4"/>
      <c r="G12" s="104"/>
      <c r="H12" s="4"/>
      <c r="I12" s="104"/>
      <c r="J12" s="4"/>
      <c r="K12" s="104"/>
      <c r="L12" s="4"/>
    </row>
    <row r="13" spans="1:12" ht="15" customHeight="1">
      <c r="A13" s="104"/>
      <c r="B13" s="104"/>
      <c r="C13" s="104"/>
      <c r="D13" s="104"/>
      <c r="E13" s="104"/>
      <c r="F13" s="104"/>
      <c r="G13" s="104"/>
      <c r="H13" s="104"/>
      <c r="I13" s="104"/>
      <c r="J13" s="104"/>
      <c r="K13" s="104"/>
      <c r="L13" s="104"/>
    </row>
    <row r="14" spans="1:12" ht="15" customHeight="1">
      <c r="A14" s="104"/>
      <c r="B14" s="104" t="s">
        <v>113</v>
      </c>
      <c r="C14" s="104"/>
      <c r="D14" s="37">
        <v>0.28899999999999998</v>
      </c>
      <c r="E14" s="37"/>
      <c r="F14" s="37"/>
      <c r="G14" s="37"/>
      <c r="H14" s="37"/>
      <c r="I14" s="37"/>
      <c r="J14" s="37"/>
      <c r="K14" s="37"/>
      <c r="L14" s="37"/>
    </row>
    <row r="15" spans="1:12" ht="15" customHeight="1">
      <c r="A15" s="104"/>
      <c r="B15" s="104"/>
      <c r="C15" s="104"/>
      <c r="D15" s="104"/>
      <c r="E15" s="104"/>
      <c r="F15" s="104"/>
      <c r="G15" s="104"/>
      <c r="H15" s="104"/>
      <c r="I15" s="104"/>
      <c r="J15" s="104"/>
      <c r="K15" s="104"/>
      <c r="L15" s="104"/>
    </row>
    <row r="16" spans="1:12" ht="15" customHeight="1">
      <c r="A16" s="104"/>
      <c r="B16" s="104"/>
      <c r="C16" s="104"/>
      <c r="D16" s="104"/>
      <c r="E16" s="104"/>
      <c r="F16" s="104"/>
      <c r="G16" s="104"/>
      <c r="H16" s="104"/>
      <c r="I16" s="104"/>
      <c r="J16" s="104"/>
      <c r="K16" s="104"/>
      <c r="L16" s="104"/>
    </row>
    <row r="17" spans="1:12" ht="15" customHeight="1">
      <c r="A17" s="104"/>
      <c r="B17" s="104"/>
      <c r="C17" s="104"/>
      <c r="D17" s="104"/>
      <c r="E17" s="104"/>
      <c r="F17" s="104"/>
      <c r="G17" s="104"/>
      <c r="H17" s="104"/>
      <c r="I17" s="104"/>
      <c r="J17" s="104"/>
      <c r="K17" s="104"/>
      <c r="L17" s="104"/>
    </row>
    <row r="18" spans="1:12" ht="15" customHeight="1" thickBot="1">
      <c r="A18" s="7"/>
      <c r="B18" s="104"/>
      <c r="C18" s="104"/>
      <c r="D18" s="313">
        <v>2021</v>
      </c>
      <c r="E18" s="313"/>
      <c r="F18" s="313"/>
      <c r="G18" s="313"/>
      <c r="H18" s="313"/>
      <c r="I18" s="313"/>
      <c r="J18" s="313"/>
      <c r="K18" s="313"/>
      <c r="L18" s="313"/>
    </row>
    <row r="19" spans="1:12" ht="15" customHeight="1" thickBot="1">
      <c r="A19" s="104"/>
      <c r="B19" s="104"/>
      <c r="C19" s="104"/>
      <c r="D19" s="2" t="s">
        <v>114</v>
      </c>
      <c r="E19" s="286"/>
      <c r="F19" s="2" t="s">
        <v>115</v>
      </c>
      <c r="G19" s="286"/>
      <c r="H19" s="2" t="s">
        <v>95</v>
      </c>
      <c r="I19" s="286"/>
      <c r="J19" s="2" t="s">
        <v>116</v>
      </c>
      <c r="K19" s="286"/>
      <c r="L19" s="2" t="s">
        <v>117</v>
      </c>
    </row>
    <row r="20" spans="1:12" ht="15" customHeight="1">
      <c r="A20" s="104"/>
      <c r="B20" s="104" t="s">
        <v>46</v>
      </c>
      <c r="C20" s="104"/>
      <c r="D20" s="287">
        <v>923</v>
      </c>
      <c r="E20" s="286"/>
      <c r="F20" s="287">
        <v>881</v>
      </c>
      <c r="G20" s="286"/>
      <c r="H20" s="287">
        <v>897</v>
      </c>
      <c r="I20" s="286"/>
      <c r="J20" s="287">
        <v>962</v>
      </c>
      <c r="K20" s="286"/>
      <c r="L20" s="287">
        <v>3663</v>
      </c>
    </row>
    <row r="21" spans="1:12" ht="15" customHeight="1">
      <c r="A21" s="104"/>
      <c r="B21" s="104"/>
      <c r="C21" s="104"/>
      <c r="D21" s="286"/>
      <c r="E21" s="286"/>
      <c r="F21" s="286"/>
      <c r="G21" s="286"/>
      <c r="H21" s="286"/>
      <c r="I21" s="286"/>
      <c r="J21" s="286"/>
      <c r="K21" s="286"/>
      <c r="L21" s="286"/>
    </row>
    <row r="22" spans="1:12" ht="15" customHeight="1">
      <c r="A22" s="104"/>
      <c r="B22" s="104" t="s">
        <v>112</v>
      </c>
      <c r="C22" s="104"/>
      <c r="D22" s="37">
        <v>0.60299999999999998</v>
      </c>
      <c r="E22" s="37"/>
      <c r="F22" s="37">
        <v>0.59899999999999998</v>
      </c>
      <c r="G22" s="37"/>
      <c r="H22" s="37">
        <v>0.60399999999999998</v>
      </c>
      <c r="I22" s="37"/>
      <c r="J22" s="37">
        <v>0.59899999999999998</v>
      </c>
      <c r="K22" s="37"/>
      <c r="L22" s="37">
        <v>0.60199999999999998</v>
      </c>
    </row>
    <row r="23" spans="1:12" ht="15" customHeight="1">
      <c r="A23" s="104"/>
      <c r="B23" s="104"/>
      <c r="C23" s="104"/>
      <c r="D23" s="37"/>
      <c r="E23" s="37"/>
      <c r="F23" s="37"/>
      <c r="G23" s="37"/>
      <c r="H23" s="37"/>
      <c r="I23" s="37"/>
      <c r="J23" s="37"/>
      <c r="K23" s="37"/>
      <c r="L23" s="37"/>
    </row>
    <row r="24" spans="1:12" ht="15" customHeight="1">
      <c r="A24" s="104"/>
      <c r="B24" s="104" t="s">
        <v>11</v>
      </c>
      <c r="C24" s="104"/>
      <c r="D24" s="287">
        <v>265</v>
      </c>
      <c r="E24" s="286"/>
      <c r="F24" s="287">
        <v>226</v>
      </c>
      <c r="G24" s="286"/>
      <c r="H24" s="287">
        <v>250</v>
      </c>
      <c r="I24" s="286"/>
      <c r="J24" s="287">
        <v>276</v>
      </c>
      <c r="K24" s="286"/>
      <c r="L24" s="287">
        <v>1017</v>
      </c>
    </row>
    <row r="25" spans="1:12" ht="15" customHeight="1">
      <c r="A25" s="104"/>
      <c r="B25" s="104"/>
      <c r="C25" s="104"/>
      <c r="D25" s="286"/>
      <c r="E25" s="286"/>
      <c r="F25" s="286"/>
      <c r="G25" s="286"/>
      <c r="H25" s="286"/>
      <c r="I25" s="286"/>
      <c r="J25" s="286"/>
      <c r="K25" s="286"/>
      <c r="L25" s="286"/>
    </row>
    <row r="26" spans="1:12" ht="15" customHeight="1">
      <c r="A26" s="104"/>
      <c r="B26" s="104" t="s">
        <v>113</v>
      </c>
      <c r="C26" s="104"/>
      <c r="D26" s="37">
        <v>0.28599999999999998</v>
      </c>
      <c r="E26" s="37"/>
      <c r="F26" s="37">
        <v>0.25700000000000001</v>
      </c>
      <c r="G26" s="37"/>
      <c r="H26" s="37">
        <v>0.27900000000000003</v>
      </c>
      <c r="I26" s="37"/>
      <c r="J26" s="37">
        <v>0.28699999999999998</v>
      </c>
      <c r="K26" s="37"/>
      <c r="L26" s="37">
        <v>0.27800000000000002</v>
      </c>
    </row>
    <row r="27" spans="1:12" ht="15" customHeight="1">
      <c r="A27" s="104"/>
      <c r="B27" s="104"/>
      <c r="C27" s="104"/>
      <c r="D27" s="104"/>
      <c r="E27" s="104"/>
      <c r="F27" s="104"/>
      <c r="G27" s="104"/>
      <c r="H27" s="104"/>
      <c r="I27" s="104"/>
      <c r="J27" s="104"/>
      <c r="K27" s="104"/>
      <c r="L27" s="104"/>
    </row>
    <row r="28" spans="1:12" ht="15" customHeight="1">
      <c r="A28" s="104"/>
      <c r="B28" s="104"/>
      <c r="C28" s="104"/>
      <c r="D28" s="104"/>
      <c r="E28" s="104"/>
      <c r="F28" s="104"/>
      <c r="G28" s="104"/>
      <c r="H28" s="104"/>
      <c r="I28" s="104"/>
      <c r="J28" s="104"/>
      <c r="K28" s="104"/>
      <c r="L28" s="104"/>
    </row>
    <row r="29" spans="1:12" ht="15" customHeight="1">
      <c r="A29" s="104"/>
      <c r="B29" s="104"/>
      <c r="C29" s="104"/>
      <c r="D29" s="104"/>
      <c r="E29" s="104"/>
      <c r="F29" s="104"/>
      <c r="G29" s="104"/>
      <c r="H29" s="104"/>
      <c r="I29" s="104"/>
      <c r="J29" s="104"/>
      <c r="K29" s="104"/>
      <c r="L29" s="104"/>
    </row>
    <row r="30" spans="1:12" ht="15" customHeight="1">
      <c r="A30" s="104"/>
      <c r="B30" s="104"/>
      <c r="C30" s="104"/>
      <c r="D30" s="104"/>
      <c r="E30" s="104"/>
      <c r="F30" s="104"/>
      <c r="G30" s="104"/>
      <c r="H30" s="104"/>
      <c r="I30" s="104"/>
      <c r="J30" s="104"/>
      <c r="K30" s="104"/>
      <c r="L30" s="104"/>
    </row>
    <row r="31" spans="1:12" ht="57" customHeight="1">
      <c r="A31" s="318" t="s">
        <v>314</v>
      </c>
      <c r="B31" s="318"/>
      <c r="C31" s="318"/>
      <c r="D31" s="318"/>
      <c r="E31" s="318"/>
      <c r="F31" s="318"/>
      <c r="G31" s="318"/>
      <c r="H31" s="318"/>
      <c r="I31" s="318"/>
      <c r="J31" s="318"/>
      <c r="K31" s="318"/>
      <c r="L31" s="318"/>
    </row>
    <row r="32" spans="1:12" ht="15" customHeight="1">
      <c r="A32" s="104"/>
      <c r="B32" s="104"/>
      <c r="C32" s="104"/>
      <c r="D32" s="104"/>
      <c r="E32" s="104"/>
      <c r="F32" s="104"/>
      <c r="G32" s="104"/>
      <c r="H32" s="104"/>
      <c r="I32" s="104"/>
      <c r="J32" s="104"/>
      <c r="K32" s="104"/>
      <c r="L32" s="104"/>
    </row>
    <row r="33" spans="1:12" ht="49.7" customHeight="1">
      <c r="A33" s="319" t="s">
        <v>74</v>
      </c>
      <c r="B33" s="319"/>
      <c r="C33" s="319"/>
      <c r="D33" s="319"/>
      <c r="E33" s="319"/>
      <c r="F33" s="319"/>
      <c r="G33" s="319"/>
      <c r="H33" s="319"/>
      <c r="I33" s="319"/>
      <c r="J33" s="319"/>
      <c r="K33" s="319"/>
      <c r="L33" s="319"/>
    </row>
    <row r="34" spans="1:12" ht="15" customHeight="1">
      <c r="A34" s="104"/>
      <c r="B34" s="104"/>
      <c r="C34" s="104"/>
      <c r="D34" s="104"/>
      <c r="E34" s="104"/>
      <c r="F34" s="104"/>
      <c r="G34" s="104"/>
      <c r="H34" s="104"/>
      <c r="I34" s="104"/>
      <c r="J34" s="104"/>
      <c r="K34" s="104"/>
      <c r="L34" s="104"/>
    </row>
    <row r="35" spans="1:12" ht="15" customHeight="1">
      <c r="A35" s="320" t="s">
        <v>118</v>
      </c>
      <c r="B35" s="320"/>
      <c r="C35" s="320"/>
      <c r="D35" s="320"/>
      <c r="E35" s="320"/>
      <c r="F35" s="320"/>
      <c r="G35" s="320"/>
      <c r="H35" s="320"/>
      <c r="I35" s="320"/>
      <c r="J35" s="320"/>
      <c r="K35" s="320"/>
      <c r="L35" s="320"/>
    </row>
    <row r="36" spans="1:12" ht="15" customHeight="1"/>
    <row r="37" spans="1:12" ht="15" customHeight="1">
      <c r="A37" s="311" t="str">
        <f>CONCATENATE(Index!$C$5,Index!$D$5,Index!C11)</f>
        <v>Page 4</v>
      </c>
      <c r="B37" s="311"/>
      <c r="C37" s="311"/>
      <c r="D37" s="311"/>
      <c r="E37" s="311"/>
      <c r="F37" s="311"/>
      <c r="G37" s="311"/>
      <c r="H37" s="311"/>
      <c r="I37" s="311"/>
      <c r="J37" s="311"/>
      <c r="K37" s="311"/>
      <c r="L37" s="311"/>
    </row>
    <row r="38" spans="1:12" ht="15" customHeight="1"/>
    <row r="39" spans="1:12" ht="15" customHeight="1"/>
    <row r="40" spans="1:12" ht="15" customHeight="1"/>
    <row r="41" spans="1:12" ht="15" customHeight="1"/>
    <row r="42" spans="1:12" ht="15" customHeight="1"/>
    <row r="43" spans="1:12" ht="15" customHeight="1"/>
    <row r="44" spans="1:12" ht="15" customHeight="1"/>
    <row r="45" spans="1:12" ht="15" customHeight="1"/>
    <row r="46" spans="1:12" ht="15" customHeight="1"/>
    <row r="47" spans="1:12" ht="15" customHeight="1"/>
    <row r="48" spans="1:12" ht="15" customHeight="1"/>
    <row r="49" ht="15" customHeight="1"/>
  </sheetData>
  <sheetProtection algorithmName="SHA-512" hashValue="Lly1xm80b5RwZjxzDrABLTPvKCHGcJ62iUHXzi0bKJu0YKpSdHziLy3DiEkeJ2na88O4RZBkrN9B5x7cFfZSZg==" saltValue="1LISkbsxP7bBlzFTshd90Q==" spinCount="100000" sheet="1" objects="1" scenarios="1"/>
  <mergeCells count="10">
    <mergeCell ref="A31:L31"/>
    <mergeCell ref="A33:L33"/>
    <mergeCell ref="A35:L35"/>
    <mergeCell ref="A37:L37"/>
    <mergeCell ref="A1:L1"/>
    <mergeCell ref="A2:L2"/>
    <mergeCell ref="A3:L3"/>
    <mergeCell ref="A4:L4"/>
    <mergeCell ref="D6:L6"/>
    <mergeCell ref="D18:L18"/>
  </mergeCells>
  <pageMargins left="0.7" right="0.7" top="0.75" bottom="0.75" header="0.3" footer="0.3"/>
  <pageSetup scale="7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L49"/>
  <sheetViews>
    <sheetView zoomScale="85" zoomScaleNormal="85" workbookViewId="0">
      <selection sqref="A1:L1"/>
    </sheetView>
  </sheetViews>
  <sheetFormatPr defaultRowHeight="12.75"/>
  <cols>
    <col min="1" max="1" width="2.5703125" style="104" customWidth="1"/>
    <col min="2" max="2" width="39" style="104" customWidth="1"/>
    <col min="3" max="3" width="2.5703125" style="104" customWidth="1"/>
    <col min="4" max="4" width="11.28515625" style="104" customWidth="1"/>
    <col min="5" max="5" width="2.5703125" style="104" customWidth="1"/>
    <col min="6" max="6" width="11.28515625" style="104" customWidth="1"/>
    <col min="7" max="7" width="2.5703125" style="104" customWidth="1"/>
    <col min="8" max="8" width="11.28515625" style="104" customWidth="1"/>
    <col min="9" max="9" width="2.5703125" style="104" customWidth="1"/>
    <col min="10" max="10" width="11.28515625" style="104" customWidth="1"/>
    <col min="11" max="11" width="2.5703125" style="104" customWidth="1"/>
    <col min="12" max="12" width="11.28515625" style="104" customWidth="1"/>
    <col min="13" max="16384" width="9.140625" style="104"/>
  </cols>
  <sheetData>
    <row r="1" spans="1:12" ht="15.75">
      <c r="A1" s="316" t="s">
        <v>0</v>
      </c>
      <c r="B1" s="316"/>
      <c r="C1" s="316"/>
      <c r="D1" s="316"/>
      <c r="E1" s="316"/>
      <c r="F1" s="316"/>
      <c r="G1" s="316"/>
      <c r="H1" s="316"/>
      <c r="I1" s="316"/>
      <c r="J1" s="316"/>
      <c r="K1" s="316"/>
      <c r="L1" s="316"/>
    </row>
    <row r="2" spans="1:12" ht="15.75">
      <c r="A2" s="316" t="s">
        <v>128</v>
      </c>
      <c r="B2" s="316"/>
      <c r="C2" s="316"/>
      <c r="D2" s="316"/>
      <c r="E2" s="316"/>
      <c r="F2" s="316"/>
      <c r="G2" s="316"/>
      <c r="H2" s="316"/>
      <c r="I2" s="316"/>
      <c r="J2" s="316"/>
      <c r="K2" s="316"/>
      <c r="L2" s="316"/>
    </row>
    <row r="3" spans="1:12" ht="15.75">
      <c r="A3" s="316" t="s">
        <v>3</v>
      </c>
      <c r="B3" s="316"/>
      <c r="C3" s="316"/>
      <c r="D3" s="316"/>
      <c r="E3" s="316"/>
      <c r="F3" s="316"/>
      <c r="G3" s="316"/>
      <c r="H3" s="316"/>
      <c r="I3" s="316"/>
      <c r="J3" s="316"/>
      <c r="K3" s="316"/>
      <c r="L3" s="316"/>
    </row>
    <row r="4" spans="1:12" ht="15.75">
      <c r="A4" s="316" t="s">
        <v>4</v>
      </c>
      <c r="B4" s="316"/>
      <c r="C4" s="316"/>
      <c r="D4" s="316"/>
      <c r="E4" s="316"/>
      <c r="F4" s="316"/>
      <c r="G4" s="316"/>
      <c r="H4" s="316"/>
      <c r="I4" s="316"/>
      <c r="J4" s="316"/>
      <c r="K4" s="316"/>
      <c r="L4" s="316"/>
    </row>
    <row r="6" spans="1:12" ht="13.5" thickBot="1">
      <c r="A6" s="7" t="s">
        <v>122</v>
      </c>
      <c r="D6" s="313">
        <v>2022</v>
      </c>
      <c r="E6" s="313"/>
      <c r="F6" s="313"/>
      <c r="G6" s="313"/>
      <c r="H6" s="313"/>
      <c r="I6" s="313"/>
      <c r="J6" s="313"/>
      <c r="K6" s="313"/>
      <c r="L6" s="313"/>
    </row>
    <row r="7" spans="1:12" ht="15" customHeight="1" thickBot="1">
      <c r="D7" s="2" t="s">
        <v>114</v>
      </c>
      <c r="F7" s="2" t="s">
        <v>115</v>
      </c>
      <c r="H7" s="2" t="s">
        <v>95</v>
      </c>
      <c r="J7" s="2" t="s">
        <v>116</v>
      </c>
      <c r="L7" s="2" t="s">
        <v>117</v>
      </c>
    </row>
    <row r="8" spans="1:12" ht="15" customHeight="1">
      <c r="B8" s="104" t="s">
        <v>46</v>
      </c>
      <c r="D8" s="4">
        <v>339</v>
      </c>
      <c r="F8" s="4"/>
      <c r="H8" s="4"/>
      <c r="J8" s="4"/>
      <c r="L8" s="4"/>
    </row>
    <row r="9" spans="1:12" ht="15" customHeight="1"/>
    <row r="10" spans="1:12" ht="15" customHeight="1">
      <c r="B10" s="104" t="s">
        <v>112</v>
      </c>
      <c r="D10" s="37">
        <v>0.52800000000000002</v>
      </c>
      <c r="E10" s="37"/>
      <c r="F10" s="37"/>
      <c r="G10" s="37"/>
      <c r="H10" s="37"/>
      <c r="I10" s="37"/>
      <c r="J10" s="37"/>
      <c r="K10" s="37"/>
      <c r="L10" s="37"/>
    </row>
    <row r="11" spans="1:12" ht="15" customHeight="1">
      <c r="D11" s="37"/>
      <c r="E11" s="37"/>
      <c r="F11" s="37"/>
      <c r="G11" s="37"/>
      <c r="H11" s="37"/>
      <c r="I11" s="37"/>
      <c r="J11" s="37"/>
      <c r="K11" s="37"/>
      <c r="L11" s="37"/>
    </row>
    <row r="12" spans="1:12" ht="15" customHeight="1">
      <c r="B12" s="104" t="s">
        <v>11</v>
      </c>
      <c r="D12" s="4">
        <v>68</v>
      </c>
      <c r="F12" s="4"/>
      <c r="H12" s="4"/>
      <c r="J12" s="4"/>
      <c r="L12" s="4"/>
    </row>
    <row r="13" spans="1:12" ht="15" customHeight="1"/>
    <row r="14" spans="1:12" ht="15" customHeight="1">
      <c r="B14" s="104" t="s">
        <v>113</v>
      </c>
      <c r="D14" s="37">
        <v>0.20100000000000001</v>
      </c>
      <c r="E14" s="37"/>
      <c r="F14" s="37"/>
      <c r="G14" s="37"/>
      <c r="H14" s="37"/>
      <c r="I14" s="37"/>
      <c r="J14" s="37"/>
      <c r="K14" s="37"/>
      <c r="L14" s="37"/>
    </row>
    <row r="15" spans="1:12" ht="15" customHeight="1"/>
    <row r="16" spans="1:12" ht="15" customHeight="1"/>
    <row r="17" spans="1:12" ht="15" customHeight="1"/>
    <row r="18" spans="1:12" ht="15" customHeight="1" thickBot="1">
      <c r="A18" s="7"/>
      <c r="D18" s="313">
        <v>2021</v>
      </c>
      <c r="E18" s="313"/>
      <c r="F18" s="313"/>
      <c r="G18" s="313"/>
      <c r="H18" s="313"/>
      <c r="I18" s="313"/>
      <c r="J18" s="313"/>
      <c r="K18" s="313"/>
      <c r="L18" s="313"/>
    </row>
    <row r="19" spans="1:12" ht="15" customHeight="1" thickBot="1">
      <c r="D19" s="2" t="s">
        <v>114</v>
      </c>
      <c r="E19" s="286"/>
      <c r="F19" s="2" t="s">
        <v>115</v>
      </c>
      <c r="G19" s="286"/>
      <c r="H19" s="2" t="s">
        <v>95</v>
      </c>
      <c r="I19" s="286"/>
      <c r="J19" s="2" t="s">
        <v>116</v>
      </c>
      <c r="K19" s="286"/>
      <c r="L19" s="2" t="s">
        <v>117</v>
      </c>
    </row>
    <row r="20" spans="1:12" ht="15" customHeight="1">
      <c r="B20" s="104" t="s">
        <v>46</v>
      </c>
      <c r="D20" s="287">
        <v>294</v>
      </c>
      <c r="E20" s="286"/>
      <c r="F20" s="287">
        <v>315</v>
      </c>
      <c r="G20" s="286"/>
      <c r="H20" s="287">
        <v>346</v>
      </c>
      <c r="I20" s="286"/>
      <c r="J20" s="287">
        <v>341</v>
      </c>
      <c r="K20" s="286"/>
      <c r="L20" s="287">
        <v>1296</v>
      </c>
    </row>
    <row r="21" spans="1:12" ht="15" customHeight="1">
      <c r="D21" s="286"/>
      <c r="E21" s="286"/>
      <c r="F21" s="286"/>
      <c r="G21" s="286"/>
      <c r="H21" s="286"/>
      <c r="I21" s="286"/>
      <c r="J21" s="286"/>
      <c r="K21" s="286"/>
      <c r="L21" s="286"/>
    </row>
    <row r="22" spans="1:12" ht="15" customHeight="1">
      <c r="B22" s="104" t="s">
        <v>112</v>
      </c>
      <c r="D22" s="37">
        <v>0.51600000000000001</v>
      </c>
      <c r="E22" s="37"/>
      <c r="F22" s="37">
        <v>0.53400000000000003</v>
      </c>
      <c r="G22" s="37"/>
      <c r="H22" s="37">
        <v>0.53500000000000003</v>
      </c>
      <c r="I22" s="37"/>
      <c r="J22" s="37">
        <v>0.52500000000000002</v>
      </c>
      <c r="K22" s="37"/>
      <c r="L22" s="37">
        <v>0.52800000000000002</v>
      </c>
    </row>
    <row r="23" spans="1:12" ht="15" customHeight="1">
      <c r="D23" s="37"/>
      <c r="E23" s="37"/>
      <c r="F23" s="37"/>
      <c r="G23" s="37"/>
      <c r="H23" s="37"/>
      <c r="I23" s="37"/>
      <c r="J23" s="37"/>
      <c r="K23" s="37"/>
      <c r="L23" s="37"/>
    </row>
    <row r="24" spans="1:12" ht="15" customHeight="1">
      <c r="B24" s="104" t="s">
        <v>11</v>
      </c>
      <c r="D24" s="287">
        <v>55</v>
      </c>
      <c r="E24" s="286"/>
      <c r="F24" s="287">
        <v>69</v>
      </c>
      <c r="G24" s="286"/>
      <c r="H24" s="287">
        <v>78</v>
      </c>
      <c r="I24" s="286"/>
      <c r="J24" s="287">
        <v>71</v>
      </c>
      <c r="K24" s="286"/>
      <c r="L24" s="287">
        <v>273</v>
      </c>
    </row>
    <row r="25" spans="1:12" ht="15" customHeight="1">
      <c r="D25" s="286"/>
      <c r="E25" s="286"/>
      <c r="F25" s="286"/>
      <c r="G25" s="286"/>
      <c r="H25" s="286"/>
      <c r="I25" s="286"/>
      <c r="J25" s="286"/>
      <c r="K25" s="286"/>
      <c r="L25" s="286"/>
    </row>
    <row r="26" spans="1:12" ht="15" customHeight="1">
      <c r="B26" s="104" t="s">
        <v>113</v>
      </c>
      <c r="D26" s="37">
        <v>0.186</v>
      </c>
      <c r="E26" s="37"/>
      <c r="F26" s="37">
        <v>0.219</v>
      </c>
      <c r="G26" s="37"/>
      <c r="H26" s="37">
        <v>0.22600000000000001</v>
      </c>
      <c r="I26" s="37"/>
      <c r="J26" s="37">
        <v>0.20799999999999999</v>
      </c>
      <c r="K26" s="37"/>
      <c r="L26" s="37">
        <v>0.21</v>
      </c>
    </row>
    <row r="27" spans="1:12" ht="15" customHeight="1"/>
    <row r="28" spans="1:12" ht="15" customHeight="1"/>
    <row r="29" spans="1:12" ht="15" customHeight="1"/>
    <row r="30" spans="1:12" ht="15" customHeight="1"/>
    <row r="31" spans="1:12" ht="57" customHeight="1">
      <c r="A31" s="318" t="s">
        <v>314</v>
      </c>
      <c r="B31" s="318"/>
      <c r="C31" s="318"/>
      <c r="D31" s="318"/>
      <c r="E31" s="318"/>
      <c r="F31" s="318"/>
      <c r="G31" s="318"/>
      <c r="H31" s="318"/>
      <c r="I31" s="318"/>
      <c r="J31" s="318"/>
      <c r="K31" s="318"/>
      <c r="L31" s="318"/>
    </row>
    <row r="32" spans="1:12" ht="15" customHeight="1"/>
    <row r="33" spans="1:12" ht="49.7" customHeight="1">
      <c r="A33" s="319" t="s">
        <v>74</v>
      </c>
      <c r="B33" s="319"/>
      <c r="C33" s="319"/>
      <c r="D33" s="319"/>
      <c r="E33" s="319"/>
      <c r="F33" s="319"/>
      <c r="G33" s="319"/>
      <c r="H33" s="319"/>
      <c r="I33" s="319"/>
      <c r="J33" s="319"/>
      <c r="K33" s="319"/>
      <c r="L33" s="319"/>
    </row>
    <row r="34" spans="1:12" ht="15" customHeight="1"/>
    <row r="35" spans="1:12" ht="15" customHeight="1">
      <c r="A35" s="320" t="s">
        <v>118</v>
      </c>
      <c r="B35" s="320"/>
      <c r="C35" s="320"/>
      <c r="D35" s="320"/>
      <c r="E35" s="320"/>
      <c r="F35" s="320"/>
      <c r="G35" s="320"/>
      <c r="H35" s="320"/>
      <c r="I35" s="320"/>
      <c r="J35" s="320"/>
      <c r="K35" s="320"/>
      <c r="L35" s="320"/>
    </row>
    <row r="36" spans="1:12" ht="15" customHeight="1"/>
    <row r="37" spans="1:12" ht="15" customHeight="1">
      <c r="A37" s="311" t="str">
        <f>CONCATENATE(Index!$C$5,Index!$D$5,Index!C12)</f>
        <v>Page 5</v>
      </c>
      <c r="B37" s="311"/>
      <c r="C37" s="311"/>
      <c r="D37" s="311"/>
      <c r="E37" s="311"/>
      <c r="F37" s="311"/>
      <c r="G37" s="311"/>
      <c r="H37" s="311"/>
      <c r="I37" s="311"/>
      <c r="J37" s="311"/>
      <c r="K37" s="311"/>
      <c r="L37" s="311"/>
    </row>
    <row r="38" spans="1:12" ht="15" customHeight="1"/>
    <row r="39" spans="1:12" ht="15" customHeight="1"/>
    <row r="40" spans="1:12" ht="15" customHeight="1"/>
    <row r="41" spans="1:12" ht="15" customHeight="1"/>
    <row r="42" spans="1:12" ht="15" customHeight="1"/>
    <row r="43" spans="1:12" ht="15" customHeight="1"/>
    <row r="44" spans="1:12" ht="15" customHeight="1"/>
    <row r="45" spans="1:12" ht="15" customHeight="1"/>
    <row r="46" spans="1:12" ht="15" customHeight="1"/>
    <row r="47" spans="1:12" ht="15" customHeight="1"/>
    <row r="48" spans="1:12" ht="15" customHeight="1"/>
    <row r="49" ht="15" customHeight="1"/>
  </sheetData>
  <sheetProtection algorithmName="SHA-512" hashValue="MN6Uu+RMUKQcfCHEJVbw+H7C4tb8ZGZjH0e107SGZqw7d9en4BHZc0sBPDZHSocwsSbWw36iQrmLGN+Wa9Qo9w==" saltValue="7ZpXHgMFud2SxCUFxSgXPw==" spinCount="100000" sheet="1" objects="1" scenarios="1"/>
  <mergeCells count="10">
    <mergeCell ref="A31:L31"/>
    <mergeCell ref="A33:L33"/>
    <mergeCell ref="A35:L35"/>
    <mergeCell ref="A37:L37"/>
    <mergeCell ref="A1:L1"/>
    <mergeCell ref="A2:L2"/>
    <mergeCell ref="A3:L3"/>
    <mergeCell ref="A4:L4"/>
    <mergeCell ref="D6:L6"/>
    <mergeCell ref="D18:L18"/>
  </mergeCells>
  <pageMargins left="0.7" right="0.7" top="0.75" bottom="0.75" header="0.3" footer="0.3"/>
  <pageSetup scale="7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L49"/>
  <sheetViews>
    <sheetView zoomScale="85" zoomScaleNormal="85" workbookViewId="0">
      <selection sqref="A1:L1"/>
    </sheetView>
  </sheetViews>
  <sheetFormatPr defaultRowHeight="12.75"/>
  <cols>
    <col min="1" max="1" width="2.5703125" style="1" customWidth="1"/>
    <col min="2" max="2" width="39" style="1" customWidth="1"/>
    <col min="3" max="3" width="2.5703125" style="1" customWidth="1"/>
    <col min="4" max="4" width="11.28515625" style="1" customWidth="1"/>
    <col min="5" max="5" width="2.5703125" style="1" customWidth="1"/>
    <col min="6" max="6" width="11.28515625" style="1" customWidth="1"/>
    <col min="7" max="7" width="2.5703125" style="1" customWidth="1"/>
    <col min="8" max="8" width="11.28515625" style="1" customWidth="1"/>
    <col min="9" max="9" width="2.5703125" style="1" customWidth="1"/>
    <col min="10" max="10" width="11.28515625" style="1" customWidth="1"/>
    <col min="11" max="11" width="2.5703125" style="1" customWidth="1"/>
    <col min="12" max="12" width="11.28515625" style="1" customWidth="1"/>
    <col min="13" max="16384" width="9.140625" style="1"/>
  </cols>
  <sheetData>
    <row r="1" spans="1:12" ht="15.75">
      <c r="A1" s="316" t="s">
        <v>0</v>
      </c>
      <c r="B1" s="316"/>
      <c r="C1" s="316"/>
      <c r="D1" s="316"/>
      <c r="E1" s="316"/>
      <c r="F1" s="316"/>
      <c r="G1" s="316"/>
      <c r="H1" s="316"/>
      <c r="I1" s="316"/>
      <c r="J1" s="316"/>
      <c r="K1" s="316"/>
      <c r="L1" s="316"/>
    </row>
    <row r="2" spans="1:12" ht="15.75">
      <c r="A2" s="316" t="s">
        <v>146</v>
      </c>
      <c r="B2" s="316"/>
      <c r="C2" s="316"/>
      <c r="D2" s="316"/>
      <c r="E2" s="316"/>
      <c r="F2" s="316"/>
      <c r="G2" s="316"/>
      <c r="H2" s="316"/>
      <c r="I2" s="316"/>
      <c r="J2" s="316"/>
      <c r="K2" s="316"/>
      <c r="L2" s="316"/>
    </row>
    <row r="3" spans="1:12" ht="15.75">
      <c r="A3" s="316" t="s">
        <v>3</v>
      </c>
      <c r="B3" s="316"/>
      <c r="C3" s="316"/>
      <c r="D3" s="316"/>
      <c r="E3" s="316"/>
      <c r="F3" s="316"/>
      <c r="G3" s="316"/>
      <c r="H3" s="316"/>
      <c r="I3" s="316"/>
      <c r="J3" s="316"/>
      <c r="K3" s="316"/>
      <c r="L3" s="316"/>
    </row>
    <row r="4" spans="1:12" ht="15.75">
      <c r="A4" s="316" t="s">
        <v>4</v>
      </c>
      <c r="B4" s="316"/>
      <c r="C4" s="316"/>
      <c r="D4" s="316"/>
      <c r="E4" s="316"/>
      <c r="F4" s="316"/>
      <c r="G4" s="316"/>
      <c r="H4" s="316"/>
      <c r="I4" s="316"/>
      <c r="J4" s="316"/>
      <c r="K4" s="316"/>
      <c r="L4" s="316"/>
    </row>
    <row r="5" spans="1:12">
      <c r="A5" s="104"/>
      <c r="B5" s="104"/>
      <c r="C5" s="104"/>
      <c r="D5" s="104"/>
      <c r="E5" s="104"/>
      <c r="F5" s="104"/>
      <c r="G5" s="104"/>
      <c r="H5" s="104"/>
      <c r="I5" s="104"/>
      <c r="J5" s="104"/>
      <c r="K5" s="104"/>
      <c r="L5" s="104"/>
    </row>
    <row r="6" spans="1:12" ht="13.5" thickBot="1">
      <c r="A6" s="7" t="s">
        <v>122</v>
      </c>
      <c r="B6" s="104"/>
      <c r="C6" s="104"/>
      <c r="D6" s="313">
        <v>2022</v>
      </c>
      <c r="E6" s="313"/>
      <c r="F6" s="313"/>
      <c r="G6" s="313"/>
      <c r="H6" s="313"/>
      <c r="I6" s="313"/>
      <c r="J6" s="313"/>
      <c r="K6" s="313"/>
      <c r="L6" s="313"/>
    </row>
    <row r="7" spans="1:12" ht="15" customHeight="1" thickBot="1">
      <c r="A7" s="104"/>
      <c r="B7" s="104"/>
      <c r="C7" s="104"/>
      <c r="D7" s="2" t="s">
        <v>114</v>
      </c>
      <c r="E7" s="104"/>
      <c r="F7" s="2" t="s">
        <v>115</v>
      </c>
      <c r="G7" s="104"/>
      <c r="H7" s="2" t="s">
        <v>95</v>
      </c>
      <c r="I7" s="104"/>
      <c r="J7" s="2" t="s">
        <v>116</v>
      </c>
      <c r="K7" s="104"/>
      <c r="L7" s="2" t="s">
        <v>117</v>
      </c>
    </row>
    <row r="8" spans="1:12" ht="15" customHeight="1">
      <c r="A8" s="104"/>
      <c r="B8" s="104" t="s">
        <v>46</v>
      </c>
      <c r="C8" s="104"/>
      <c r="D8" s="4">
        <v>359</v>
      </c>
      <c r="E8" s="104"/>
      <c r="F8" s="4"/>
      <c r="G8" s="104"/>
      <c r="H8" s="4"/>
      <c r="I8" s="104"/>
      <c r="J8" s="4"/>
      <c r="K8" s="104"/>
      <c r="L8" s="4"/>
    </row>
    <row r="9" spans="1:12" ht="15" customHeight="1">
      <c r="A9" s="104"/>
      <c r="B9" s="104"/>
      <c r="C9" s="104"/>
      <c r="D9" s="104"/>
      <c r="E9" s="104"/>
      <c r="F9" s="104"/>
      <c r="G9" s="104"/>
      <c r="H9" s="104"/>
      <c r="I9" s="104"/>
      <c r="J9" s="104"/>
      <c r="K9" s="104"/>
      <c r="L9" s="104"/>
    </row>
    <row r="10" spans="1:12" ht="15" customHeight="1">
      <c r="A10" s="104"/>
      <c r="B10" s="104" t="s">
        <v>112</v>
      </c>
      <c r="C10" s="104"/>
      <c r="D10" s="37">
        <v>0.47499999999999998</v>
      </c>
      <c r="E10" s="37"/>
      <c r="F10" s="37"/>
      <c r="G10" s="37"/>
      <c r="H10" s="37"/>
      <c r="I10" s="37"/>
      <c r="J10" s="37"/>
      <c r="K10" s="37"/>
      <c r="L10" s="37"/>
    </row>
    <row r="11" spans="1:12" ht="15" customHeight="1">
      <c r="A11" s="104"/>
      <c r="B11" s="104"/>
      <c r="C11" s="104"/>
      <c r="D11" s="37"/>
      <c r="E11" s="37"/>
      <c r="F11" s="37"/>
      <c r="G11" s="37"/>
      <c r="H11" s="37"/>
      <c r="I11" s="37"/>
      <c r="J11" s="37"/>
      <c r="K11" s="37"/>
      <c r="L11" s="37"/>
    </row>
    <row r="12" spans="1:12" ht="15" customHeight="1">
      <c r="A12" s="104"/>
      <c r="B12" s="104" t="s">
        <v>11</v>
      </c>
      <c r="C12" s="104"/>
      <c r="D12" s="4">
        <v>91</v>
      </c>
      <c r="E12" s="104"/>
      <c r="F12" s="4"/>
      <c r="G12" s="104"/>
      <c r="H12" s="4"/>
      <c r="I12" s="104"/>
      <c r="J12" s="4"/>
      <c r="K12" s="104"/>
      <c r="L12" s="4"/>
    </row>
    <row r="13" spans="1:12" ht="15" customHeight="1">
      <c r="A13" s="104"/>
      <c r="B13" s="104"/>
      <c r="C13" s="104"/>
      <c r="D13" s="104"/>
      <c r="E13" s="104"/>
      <c r="F13" s="104"/>
      <c r="G13" s="104"/>
      <c r="H13" s="104"/>
      <c r="I13" s="104"/>
      <c r="J13" s="104"/>
      <c r="K13" s="104"/>
      <c r="L13" s="104"/>
    </row>
    <row r="14" spans="1:12" ht="15" customHeight="1">
      <c r="A14" s="104"/>
      <c r="B14" s="104" t="s">
        <v>113</v>
      </c>
      <c r="C14" s="104"/>
      <c r="D14" s="37">
        <v>0.252</v>
      </c>
      <c r="E14" s="37"/>
      <c r="F14" s="37"/>
      <c r="G14" s="37"/>
      <c r="H14" s="37"/>
      <c r="I14" s="37"/>
      <c r="J14" s="37"/>
      <c r="K14" s="37"/>
      <c r="L14" s="37"/>
    </row>
    <row r="15" spans="1:12" ht="15" customHeight="1">
      <c r="A15" s="104"/>
      <c r="B15" s="104"/>
      <c r="C15" s="104"/>
      <c r="D15" s="104"/>
      <c r="E15" s="104"/>
      <c r="F15" s="104"/>
      <c r="G15" s="104"/>
      <c r="H15" s="104"/>
      <c r="I15" s="104"/>
      <c r="J15" s="104"/>
      <c r="K15" s="104"/>
      <c r="L15" s="104"/>
    </row>
    <row r="16" spans="1:12" ht="15" customHeight="1">
      <c r="A16" s="104"/>
      <c r="B16" s="104"/>
      <c r="C16" s="104"/>
      <c r="D16" s="104"/>
      <c r="E16" s="104"/>
      <c r="F16" s="104"/>
      <c r="G16" s="104"/>
      <c r="H16" s="104"/>
      <c r="I16" s="104"/>
      <c r="J16" s="104"/>
      <c r="K16" s="104"/>
      <c r="L16" s="104"/>
    </row>
    <row r="17" spans="1:12" ht="15" customHeight="1">
      <c r="A17" s="104"/>
      <c r="B17" s="104"/>
      <c r="C17" s="104"/>
      <c r="D17" s="104"/>
      <c r="E17" s="104"/>
      <c r="F17" s="104"/>
      <c r="G17" s="104"/>
      <c r="H17" s="104"/>
      <c r="I17" s="104"/>
      <c r="J17" s="104"/>
      <c r="K17" s="104"/>
      <c r="L17" s="104"/>
    </row>
    <row r="18" spans="1:12" ht="15" customHeight="1" thickBot="1">
      <c r="A18" s="7"/>
      <c r="B18" s="104"/>
      <c r="C18" s="104"/>
      <c r="D18" s="313">
        <v>2021</v>
      </c>
      <c r="E18" s="313"/>
      <c r="F18" s="313"/>
      <c r="G18" s="313"/>
      <c r="H18" s="313"/>
      <c r="I18" s="313"/>
      <c r="J18" s="313"/>
      <c r="K18" s="313"/>
      <c r="L18" s="313"/>
    </row>
    <row r="19" spans="1:12" ht="15" customHeight="1" thickBot="1">
      <c r="A19" s="104"/>
      <c r="B19" s="104"/>
      <c r="C19" s="104"/>
      <c r="D19" s="2" t="s">
        <v>114</v>
      </c>
      <c r="E19" s="286"/>
      <c r="F19" s="2" t="s">
        <v>115</v>
      </c>
      <c r="G19" s="286"/>
      <c r="H19" s="2" t="s">
        <v>95</v>
      </c>
      <c r="I19" s="286"/>
      <c r="J19" s="2" t="s">
        <v>116</v>
      </c>
      <c r="K19" s="286"/>
      <c r="L19" s="2" t="s">
        <v>117</v>
      </c>
    </row>
    <row r="20" spans="1:12" ht="15" customHeight="1">
      <c r="A20" s="104"/>
      <c r="B20" s="104" t="s">
        <v>46</v>
      </c>
      <c r="C20" s="104"/>
      <c r="D20" s="287">
        <v>331</v>
      </c>
      <c r="E20" s="286"/>
      <c r="F20" s="287">
        <v>329</v>
      </c>
      <c r="G20" s="286"/>
      <c r="H20" s="287">
        <v>343</v>
      </c>
      <c r="I20" s="286"/>
      <c r="J20" s="287">
        <v>357</v>
      </c>
      <c r="K20" s="286"/>
      <c r="L20" s="287">
        <v>1360</v>
      </c>
    </row>
    <row r="21" spans="1:12" ht="15" customHeight="1">
      <c r="A21" s="104"/>
      <c r="B21" s="104"/>
      <c r="C21" s="104"/>
      <c r="D21" s="286"/>
      <c r="E21" s="286"/>
      <c r="F21" s="286"/>
      <c r="G21" s="286"/>
      <c r="H21" s="286"/>
      <c r="I21" s="286"/>
      <c r="J21" s="286"/>
      <c r="K21" s="286"/>
      <c r="L21" s="286"/>
    </row>
    <row r="22" spans="1:12" ht="15" customHeight="1">
      <c r="A22" s="104"/>
      <c r="B22" s="104" t="s">
        <v>112</v>
      </c>
      <c r="C22" s="104"/>
      <c r="D22" s="37">
        <v>0.46800000000000003</v>
      </c>
      <c r="E22" s="37"/>
      <c r="F22" s="37">
        <v>0.45300000000000001</v>
      </c>
      <c r="G22" s="37"/>
      <c r="H22" s="37">
        <v>0.46600000000000003</v>
      </c>
      <c r="I22" s="37"/>
      <c r="J22" s="37">
        <v>0.48299999999999998</v>
      </c>
      <c r="K22" s="37"/>
      <c r="L22" s="37">
        <v>0.46800000000000003</v>
      </c>
    </row>
    <row r="23" spans="1:12" ht="15" customHeight="1">
      <c r="A23" s="104"/>
      <c r="B23" s="104"/>
      <c r="C23" s="104"/>
      <c r="D23" s="37"/>
      <c r="E23" s="37"/>
      <c r="F23" s="37"/>
      <c r="G23" s="37"/>
      <c r="H23" s="37"/>
      <c r="I23" s="37"/>
      <c r="J23" s="37"/>
      <c r="K23" s="37"/>
      <c r="L23" s="37"/>
    </row>
    <row r="24" spans="1:12" ht="15" customHeight="1">
      <c r="A24" s="104"/>
      <c r="B24" s="104" t="s">
        <v>11</v>
      </c>
      <c r="C24" s="104"/>
      <c r="D24" s="287">
        <v>76</v>
      </c>
      <c r="E24" s="286"/>
      <c r="F24" s="287">
        <v>69</v>
      </c>
      <c r="G24" s="286"/>
      <c r="H24" s="287">
        <v>84</v>
      </c>
      <c r="I24" s="286"/>
      <c r="J24" s="287">
        <v>94</v>
      </c>
      <c r="K24" s="286"/>
      <c r="L24" s="287">
        <v>323</v>
      </c>
    </row>
    <row r="25" spans="1:12" ht="15" customHeight="1">
      <c r="A25" s="104"/>
      <c r="B25" s="104"/>
      <c r="C25" s="104"/>
      <c r="D25" s="286"/>
      <c r="E25" s="286"/>
      <c r="F25" s="286"/>
      <c r="G25" s="286"/>
      <c r="H25" s="286"/>
      <c r="I25" s="286"/>
      <c r="J25" s="286"/>
      <c r="K25" s="286"/>
      <c r="L25" s="286"/>
    </row>
    <row r="26" spans="1:12" ht="15" customHeight="1">
      <c r="A26" s="104"/>
      <c r="B26" s="104" t="s">
        <v>113</v>
      </c>
      <c r="C26" s="104"/>
      <c r="D26" s="37">
        <v>0.23100000000000001</v>
      </c>
      <c r="E26" s="37"/>
      <c r="F26" s="37">
        <v>0.21</v>
      </c>
      <c r="G26" s="37"/>
      <c r="H26" s="37">
        <v>0.24399999999999999</v>
      </c>
      <c r="I26" s="37"/>
      <c r="J26" s="37">
        <v>0.26300000000000001</v>
      </c>
      <c r="K26" s="37"/>
      <c r="L26" s="37">
        <v>0.23799999999999999</v>
      </c>
    </row>
    <row r="27" spans="1:12" ht="15" customHeight="1">
      <c r="A27" s="104"/>
      <c r="B27" s="104"/>
      <c r="C27" s="104"/>
      <c r="D27" s="104"/>
      <c r="E27" s="104"/>
      <c r="F27" s="104"/>
      <c r="G27" s="104"/>
      <c r="H27" s="104"/>
      <c r="I27" s="104"/>
      <c r="J27" s="104"/>
      <c r="K27" s="104"/>
      <c r="L27" s="104"/>
    </row>
    <row r="28" spans="1:12" ht="15" customHeight="1">
      <c r="A28" s="104"/>
      <c r="B28" s="104"/>
      <c r="C28" s="104"/>
      <c r="D28" s="104"/>
      <c r="E28" s="104"/>
      <c r="F28" s="104"/>
      <c r="G28" s="104"/>
      <c r="H28" s="104"/>
      <c r="I28" s="104"/>
      <c r="J28" s="104"/>
      <c r="K28" s="104"/>
      <c r="L28" s="104"/>
    </row>
    <row r="29" spans="1:12" ht="15" customHeight="1">
      <c r="A29" s="104"/>
      <c r="B29" s="104"/>
      <c r="C29" s="104"/>
      <c r="D29" s="104"/>
      <c r="E29" s="104"/>
      <c r="F29" s="104"/>
      <c r="G29" s="104"/>
      <c r="H29" s="104"/>
      <c r="I29" s="104"/>
      <c r="J29" s="104"/>
      <c r="K29" s="104"/>
      <c r="L29" s="104"/>
    </row>
    <row r="30" spans="1:12" ht="15" customHeight="1">
      <c r="A30" s="104"/>
      <c r="B30" s="104"/>
      <c r="C30" s="104"/>
      <c r="D30" s="104"/>
      <c r="E30" s="104"/>
      <c r="F30" s="104"/>
      <c r="G30" s="104"/>
      <c r="H30" s="104"/>
      <c r="I30" s="104"/>
      <c r="J30" s="104"/>
      <c r="K30" s="104"/>
      <c r="L30" s="104"/>
    </row>
    <row r="31" spans="1:12" ht="57.75" customHeight="1">
      <c r="A31" s="319" t="s">
        <v>314</v>
      </c>
      <c r="B31" s="319"/>
      <c r="C31" s="319"/>
      <c r="D31" s="319"/>
      <c r="E31" s="319"/>
      <c r="F31" s="319"/>
      <c r="G31" s="319"/>
      <c r="H31" s="319"/>
      <c r="I31" s="319"/>
      <c r="J31" s="319"/>
      <c r="K31" s="319"/>
      <c r="L31" s="319"/>
    </row>
    <row r="32" spans="1:12" ht="15" customHeight="1">
      <c r="A32" s="104"/>
      <c r="B32" s="104"/>
      <c r="C32" s="104"/>
      <c r="D32" s="104"/>
      <c r="E32" s="104"/>
      <c r="F32" s="104"/>
      <c r="G32" s="104"/>
      <c r="H32" s="104"/>
      <c r="I32" s="104"/>
      <c r="J32" s="104"/>
      <c r="K32" s="104"/>
      <c r="L32" s="104"/>
    </row>
    <row r="33" spans="1:12" ht="49.7" customHeight="1">
      <c r="A33" s="319" t="s">
        <v>74</v>
      </c>
      <c r="B33" s="319"/>
      <c r="C33" s="319"/>
      <c r="D33" s="319"/>
      <c r="E33" s="319"/>
      <c r="F33" s="319"/>
      <c r="G33" s="319"/>
      <c r="H33" s="319"/>
      <c r="I33" s="319"/>
      <c r="J33" s="319"/>
      <c r="K33" s="319"/>
      <c r="L33" s="319"/>
    </row>
    <row r="34" spans="1:12" ht="15" customHeight="1">
      <c r="A34" s="104"/>
      <c r="B34" s="104"/>
      <c r="C34" s="104"/>
      <c r="D34" s="104"/>
      <c r="E34" s="104"/>
      <c r="F34" s="104"/>
      <c r="G34" s="104"/>
      <c r="H34" s="104"/>
      <c r="I34" s="104"/>
      <c r="J34" s="104"/>
      <c r="K34" s="104"/>
      <c r="L34" s="104"/>
    </row>
    <row r="35" spans="1:12" ht="15" customHeight="1">
      <c r="A35" s="320" t="s">
        <v>118</v>
      </c>
      <c r="B35" s="320"/>
      <c r="C35" s="320"/>
      <c r="D35" s="320"/>
      <c r="E35" s="320"/>
      <c r="F35" s="320"/>
      <c r="G35" s="320"/>
      <c r="H35" s="320"/>
      <c r="I35" s="320"/>
      <c r="J35" s="320"/>
      <c r="K35" s="320"/>
      <c r="L35" s="320"/>
    </row>
    <row r="36" spans="1:12" ht="15" customHeight="1"/>
    <row r="37" spans="1:12" ht="15" customHeight="1">
      <c r="A37" s="311" t="str">
        <f>CONCATENATE(Index!$C$5,Index!$D$5,Index!C13)</f>
        <v>Page 6</v>
      </c>
      <c r="B37" s="311"/>
      <c r="C37" s="311"/>
      <c r="D37" s="311"/>
      <c r="E37" s="311"/>
      <c r="F37" s="311"/>
      <c r="G37" s="311"/>
      <c r="H37" s="311"/>
      <c r="I37" s="311"/>
      <c r="J37" s="311"/>
      <c r="K37" s="311"/>
      <c r="L37" s="311"/>
    </row>
    <row r="38" spans="1:12" ht="15" customHeight="1"/>
    <row r="39" spans="1:12" ht="15" customHeight="1"/>
    <row r="40" spans="1:12" ht="15" customHeight="1"/>
    <row r="41" spans="1:12" ht="15" customHeight="1"/>
    <row r="42" spans="1:12" ht="15" customHeight="1"/>
    <row r="43" spans="1:12" ht="15" customHeight="1"/>
    <row r="44" spans="1:12" ht="15" customHeight="1"/>
    <row r="45" spans="1:12" ht="15" customHeight="1"/>
    <row r="46" spans="1:12" ht="15" customHeight="1"/>
    <row r="47" spans="1:12" ht="15" customHeight="1"/>
    <row r="48" spans="1:12" ht="15" customHeight="1"/>
    <row r="49" ht="15" customHeight="1"/>
  </sheetData>
  <sheetProtection algorithmName="SHA-512" hashValue="dCD7XKwHKA5b9wWTe0VMAS61+0XWgeoxRmoWLr4EVPOZdEriJLsrj9uB+Q4m8l826m87Y1fpmAqEBRMP6WUz5Q==" saltValue="IbIvVGZjbvQ8neQOehWJ8A==" spinCount="100000" sheet="1" objects="1" scenarios="1"/>
  <mergeCells count="10">
    <mergeCell ref="A31:L31"/>
    <mergeCell ref="A33:L33"/>
    <mergeCell ref="A35:L35"/>
    <mergeCell ref="A37:L37"/>
    <mergeCell ref="A1:L1"/>
    <mergeCell ref="A2:L2"/>
    <mergeCell ref="A3:L3"/>
    <mergeCell ref="A4:L4"/>
    <mergeCell ref="D6:L6"/>
    <mergeCell ref="D18:L18"/>
  </mergeCells>
  <pageMargins left="0.7" right="0.7" top="0.75" bottom="0.75" header="0.3" footer="0.3"/>
  <pageSetup scale="7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O9215"/>
  <sheetViews>
    <sheetView zoomScale="80" zoomScaleNormal="80" workbookViewId="0"/>
  </sheetViews>
  <sheetFormatPr defaultRowHeight="12.75"/>
  <cols>
    <col min="1" max="1" width="3.42578125" style="18" customWidth="1"/>
    <col min="2" max="2" width="38.85546875" style="34" bestFit="1" customWidth="1"/>
    <col min="3" max="8" width="18.7109375" style="34" customWidth="1"/>
    <col min="9" max="9" width="18.85546875" style="18" customWidth="1"/>
    <col min="10" max="10" width="11.7109375" style="18" bestFit="1" customWidth="1"/>
    <col min="11" max="16384" width="9.140625" style="18"/>
  </cols>
  <sheetData>
    <row r="1" spans="2:10" ht="69" customHeight="1">
      <c r="B1" s="325" t="s">
        <v>335</v>
      </c>
      <c r="C1" s="325"/>
      <c r="D1" s="325"/>
      <c r="E1" s="325"/>
      <c r="F1" s="325"/>
      <c r="G1" s="325"/>
      <c r="H1" s="325"/>
      <c r="I1" s="325"/>
    </row>
    <row r="2" spans="2:10">
      <c r="B2" s="18"/>
      <c r="C2" s="18"/>
      <c r="D2" s="18"/>
      <c r="E2" s="18"/>
      <c r="F2" s="18"/>
      <c r="G2" s="18"/>
      <c r="H2" s="18"/>
    </row>
    <row r="3" spans="2:10">
      <c r="B3" s="18"/>
      <c r="C3" s="18"/>
      <c r="D3" s="19"/>
      <c r="E3" s="19"/>
      <c r="F3" s="19"/>
      <c r="G3" s="19" t="s">
        <v>94</v>
      </c>
    </row>
    <row r="4" spans="2:10" ht="18">
      <c r="B4" s="20"/>
      <c r="C4" s="21" t="s">
        <v>260</v>
      </c>
      <c r="D4" s="21" t="s">
        <v>276</v>
      </c>
      <c r="E4" s="21" t="s">
        <v>291</v>
      </c>
      <c r="F4" s="21" t="s">
        <v>299</v>
      </c>
      <c r="G4" s="21" t="s">
        <v>334</v>
      </c>
      <c r="H4" s="21" t="s">
        <v>114</v>
      </c>
    </row>
    <row r="5" spans="2:10">
      <c r="B5" s="22" t="s">
        <v>96</v>
      </c>
      <c r="C5" s="23"/>
      <c r="D5" s="23"/>
      <c r="E5" s="23"/>
      <c r="F5" s="23"/>
      <c r="G5" s="23"/>
      <c r="H5" s="23" t="s">
        <v>97</v>
      </c>
    </row>
    <row r="6" spans="2:10">
      <c r="B6" s="25" t="s">
        <v>110</v>
      </c>
      <c r="C6" s="134">
        <v>1548</v>
      </c>
      <c r="D6" s="134">
        <v>1525</v>
      </c>
      <c r="E6" s="134">
        <v>1586</v>
      </c>
      <c r="F6" s="134">
        <v>1660</v>
      </c>
      <c r="G6" s="134">
        <v>1674</v>
      </c>
      <c r="H6" s="154">
        <f>(G6-C6)/C6</f>
        <v>8.1395348837209308E-2</v>
      </c>
    </row>
    <row r="7" spans="2:10">
      <c r="B7" s="25" t="s">
        <v>98</v>
      </c>
      <c r="C7" s="135">
        <v>0.55800000000000005</v>
      </c>
      <c r="D7" s="135">
        <v>0.55400000000000005</v>
      </c>
      <c r="E7" s="135">
        <v>0.55900000000000005</v>
      </c>
      <c r="F7" s="135">
        <v>0.55900000000000005</v>
      </c>
      <c r="G7" s="135">
        <v>0.56100000000000005</v>
      </c>
      <c r="H7" s="252" t="s">
        <v>341</v>
      </c>
      <c r="I7" s="92"/>
    </row>
    <row r="8" spans="2:10">
      <c r="B8" s="26" t="s">
        <v>99</v>
      </c>
      <c r="C8" s="136">
        <v>103</v>
      </c>
      <c r="D8" s="136">
        <v>107</v>
      </c>
      <c r="E8" s="136">
        <v>109</v>
      </c>
      <c r="F8" s="136">
        <v>115</v>
      </c>
      <c r="G8" s="136">
        <v>116</v>
      </c>
      <c r="H8" s="82">
        <f>(G8-C8)/C8</f>
        <v>0.12621359223300971</v>
      </c>
      <c r="I8" s="92"/>
      <c r="J8" s="80"/>
    </row>
    <row r="9" spans="2:10">
      <c r="B9" s="24" t="s">
        <v>144</v>
      </c>
      <c r="C9" s="137">
        <v>6.7000000000000004E-2</v>
      </c>
      <c r="D9" s="137">
        <v>7.0000000000000007E-2</v>
      </c>
      <c r="E9" s="137">
        <v>6.9000000000000006E-2</v>
      </c>
      <c r="F9" s="137">
        <v>6.9000000000000006E-2</v>
      </c>
      <c r="G9" s="137">
        <v>6.9000000000000006E-2</v>
      </c>
      <c r="H9" s="223" t="s">
        <v>342</v>
      </c>
      <c r="I9" s="92"/>
    </row>
    <row r="10" spans="2:10">
      <c r="B10" s="26" t="s">
        <v>100</v>
      </c>
      <c r="C10" s="138">
        <v>365</v>
      </c>
      <c r="D10" s="138">
        <v>374</v>
      </c>
      <c r="E10" s="138">
        <v>366</v>
      </c>
      <c r="F10" s="138">
        <v>372</v>
      </c>
      <c r="G10" s="138">
        <v>383</v>
      </c>
      <c r="H10" s="82">
        <f>(G10-C10)/C10</f>
        <v>4.9315068493150684E-2</v>
      </c>
      <c r="I10" s="92"/>
      <c r="J10" s="80"/>
    </row>
    <row r="11" spans="2:10">
      <c r="B11" s="24" t="s">
        <v>144</v>
      </c>
      <c r="C11" s="139">
        <v>0.23599999999999999</v>
      </c>
      <c r="D11" s="139">
        <v>0.245</v>
      </c>
      <c r="E11" s="139">
        <v>0.23100000000000001</v>
      </c>
      <c r="F11" s="139">
        <v>0.224</v>
      </c>
      <c r="G11" s="139">
        <v>0.22900000000000001</v>
      </c>
      <c r="H11" s="224" t="s">
        <v>343</v>
      </c>
      <c r="I11" s="92"/>
      <c r="J11" s="81"/>
    </row>
    <row r="12" spans="2:10">
      <c r="B12" s="130" t="s">
        <v>101</v>
      </c>
      <c r="C12" s="140">
        <v>396</v>
      </c>
      <c r="D12" s="140">
        <v>364</v>
      </c>
      <c r="E12" s="140">
        <v>412</v>
      </c>
      <c r="F12" s="140">
        <v>441</v>
      </c>
      <c r="G12" s="140">
        <v>441</v>
      </c>
      <c r="H12" s="86">
        <f>(G12-C12)/C12</f>
        <v>0.11363636363636363</v>
      </c>
      <c r="I12" s="92"/>
      <c r="J12" s="80"/>
    </row>
    <row r="13" spans="2:10">
      <c r="B13" s="27" t="s">
        <v>102</v>
      </c>
      <c r="C13" s="141">
        <v>0.255</v>
      </c>
      <c r="D13" s="141">
        <v>0.23899999999999999</v>
      </c>
      <c r="E13" s="141">
        <v>0.26</v>
      </c>
      <c r="F13" s="141">
        <v>0.26500000000000001</v>
      </c>
      <c r="G13" s="141">
        <v>0.26300000000000001</v>
      </c>
      <c r="H13" s="225" t="s">
        <v>344</v>
      </c>
      <c r="I13" s="92"/>
    </row>
    <row r="14" spans="2:10">
      <c r="B14" s="28" t="s">
        <v>103</v>
      </c>
      <c r="C14" s="142">
        <v>-11</v>
      </c>
      <c r="D14" s="142">
        <v>-14</v>
      </c>
      <c r="E14" s="142">
        <v>-17</v>
      </c>
      <c r="F14" s="142">
        <v>-18</v>
      </c>
      <c r="G14" s="142">
        <v>-12</v>
      </c>
      <c r="H14" s="253">
        <f>(G14-C14)/C14</f>
        <v>9.0909090909090912E-2</v>
      </c>
      <c r="I14" s="92"/>
      <c r="J14" s="80"/>
    </row>
    <row r="15" spans="2:10">
      <c r="B15" s="25" t="s">
        <v>104</v>
      </c>
      <c r="C15" s="143">
        <v>385</v>
      </c>
      <c r="D15" s="143">
        <v>350</v>
      </c>
      <c r="E15" s="143">
        <v>395</v>
      </c>
      <c r="F15" s="143">
        <v>423</v>
      </c>
      <c r="G15" s="143">
        <v>429</v>
      </c>
      <c r="H15" s="85">
        <f>(G15-C15)/C15</f>
        <v>0.11428571428571428</v>
      </c>
      <c r="I15" s="92"/>
      <c r="J15" s="80"/>
    </row>
    <row r="16" spans="2:10">
      <c r="B16" s="29" t="s">
        <v>105</v>
      </c>
      <c r="C16" s="85">
        <v>0.14749999999999999</v>
      </c>
      <c r="D16" s="85">
        <v>0.14749999999999999</v>
      </c>
      <c r="E16" s="85">
        <v>0.14749999999999999</v>
      </c>
      <c r="F16" s="85">
        <v>0.13</v>
      </c>
      <c r="G16" s="85">
        <v>0.14249999999999999</v>
      </c>
      <c r="H16" s="226" t="s">
        <v>250</v>
      </c>
      <c r="I16" s="92"/>
      <c r="J16" s="80"/>
    </row>
    <row r="17" spans="1:15">
      <c r="B17" s="26" t="s">
        <v>106</v>
      </c>
      <c r="C17" s="142">
        <v>57</v>
      </c>
      <c r="D17" s="142">
        <v>51</v>
      </c>
      <c r="E17" s="142">
        <v>58</v>
      </c>
      <c r="F17" s="142">
        <v>55</v>
      </c>
      <c r="G17" s="142">
        <v>61</v>
      </c>
      <c r="H17" s="155">
        <f>(G17-C17)/C17</f>
        <v>7.0175438596491224E-2</v>
      </c>
      <c r="I17" s="92"/>
      <c r="J17" s="80"/>
    </row>
    <row r="18" spans="1:15">
      <c r="B18" s="30" t="s">
        <v>171</v>
      </c>
      <c r="C18" s="144">
        <v>328</v>
      </c>
      <c r="D18" s="144">
        <v>299</v>
      </c>
      <c r="E18" s="144">
        <v>337</v>
      </c>
      <c r="F18" s="144">
        <v>368</v>
      </c>
      <c r="G18" s="144">
        <v>368</v>
      </c>
      <c r="H18" s="83">
        <f>(G18-C18)/C18</f>
        <v>0.12195121951219512</v>
      </c>
      <c r="I18" s="92"/>
      <c r="J18" s="80"/>
    </row>
    <row r="19" spans="1:15">
      <c r="B19" s="29" t="s">
        <v>107</v>
      </c>
      <c r="C19" s="145">
        <v>0.21199999999999999</v>
      </c>
      <c r="D19" s="145">
        <v>0.19600000000000001</v>
      </c>
      <c r="E19" s="145">
        <v>0.21199999999999999</v>
      </c>
      <c r="F19" s="145">
        <v>0.222</v>
      </c>
      <c r="G19" s="145">
        <v>0.22</v>
      </c>
      <c r="H19" s="225" t="s">
        <v>344</v>
      </c>
      <c r="I19" s="92"/>
    </row>
    <row r="20" spans="1:15">
      <c r="B20" s="31" t="s">
        <v>108</v>
      </c>
      <c r="C20" s="84">
        <v>1.06</v>
      </c>
      <c r="D20" s="84">
        <v>0.97</v>
      </c>
      <c r="E20" s="84">
        <v>1.1000000000000001</v>
      </c>
      <c r="F20" s="84">
        <v>1.21</v>
      </c>
      <c r="G20" s="84">
        <v>1.21</v>
      </c>
      <c r="H20" s="84">
        <v>0.15</v>
      </c>
      <c r="I20" s="92"/>
    </row>
    <row r="21" spans="1:15">
      <c r="B21" s="18"/>
      <c r="C21" s="18"/>
      <c r="D21" s="18"/>
      <c r="E21" s="18"/>
      <c r="F21" s="18"/>
      <c r="G21" s="18"/>
      <c r="H21" s="18"/>
    </row>
    <row r="22" spans="1:15">
      <c r="B22" s="18"/>
      <c r="C22" s="18"/>
      <c r="D22" s="18"/>
      <c r="E22" s="18"/>
      <c r="F22" s="18"/>
      <c r="G22" s="18"/>
      <c r="H22" s="18"/>
    </row>
    <row r="23" spans="1:15" ht="45" customHeight="1">
      <c r="A23" s="326" t="s">
        <v>354</v>
      </c>
      <c r="B23" s="326"/>
      <c r="C23" s="326"/>
      <c r="D23" s="326"/>
      <c r="E23" s="326"/>
      <c r="F23" s="326"/>
      <c r="G23" s="326"/>
      <c r="H23" s="326"/>
      <c r="I23" s="326"/>
    </row>
    <row r="24" spans="1:15" ht="21" customHeight="1">
      <c r="A24" s="179"/>
      <c r="B24" s="321" t="s">
        <v>211</v>
      </c>
      <c r="C24" s="321"/>
      <c r="D24" s="321"/>
      <c r="E24" s="321"/>
      <c r="F24" s="321"/>
      <c r="G24" s="321"/>
      <c r="H24" s="321"/>
      <c r="I24" s="321"/>
      <c r="J24" s="321"/>
      <c r="K24" s="321"/>
      <c r="L24" s="321"/>
      <c r="M24" s="321"/>
      <c r="N24" s="321"/>
      <c r="O24" s="321"/>
    </row>
    <row r="25" spans="1:15" ht="58.5" customHeight="1">
      <c r="A25" s="32"/>
      <c r="B25" s="326" t="s">
        <v>286</v>
      </c>
      <c r="C25" s="326"/>
      <c r="D25" s="326"/>
      <c r="E25" s="326"/>
      <c r="F25" s="326"/>
      <c r="G25" s="326"/>
      <c r="H25" s="326"/>
      <c r="I25" s="326"/>
    </row>
    <row r="26" spans="1:15" ht="44.25" customHeight="1">
      <c r="A26" s="32"/>
      <c r="B26" s="326" t="s">
        <v>262</v>
      </c>
      <c r="C26" s="326"/>
      <c r="D26" s="326"/>
      <c r="E26" s="326"/>
      <c r="F26" s="326"/>
      <c r="G26" s="326"/>
      <c r="H26" s="326"/>
      <c r="I26" s="326"/>
    </row>
    <row r="27" spans="1:15" ht="21" customHeight="1">
      <c r="A27" s="32"/>
      <c r="B27" s="227" t="s">
        <v>338</v>
      </c>
      <c r="C27" s="264"/>
      <c r="D27" s="264"/>
      <c r="E27" s="264"/>
      <c r="F27" s="264"/>
      <c r="G27" s="264"/>
      <c r="H27" s="264"/>
      <c r="I27" s="264"/>
    </row>
    <row r="28" spans="1:15" ht="33" customHeight="1">
      <c r="A28" s="32"/>
      <c r="B28" s="327" t="s">
        <v>282</v>
      </c>
      <c r="C28" s="327"/>
      <c r="D28" s="327"/>
      <c r="E28" s="327"/>
      <c r="F28" s="327"/>
      <c r="G28" s="327"/>
      <c r="H28" s="327"/>
      <c r="I28" s="327"/>
    </row>
    <row r="29" spans="1:15" ht="21" customHeight="1">
      <c r="A29" s="32"/>
      <c r="B29" s="227" t="s">
        <v>252</v>
      </c>
      <c r="C29" s="218"/>
      <c r="D29" s="218"/>
      <c r="E29" s="218"/>
      <c r="F29" s="218"/>
      <c r="G29" s="218"/>
      <c r="H29" s="218"/>
      <c r="I29" s="218"/>
    </row>
    <row r="30" spans="1:15" ht="21" customHeight="1">
      <c r="A30" s="32"/>
      <c r="B30" s="227" t="s">
        <v>257</v>
      </c>
      <c r="C30" s="229"/>
      <c r="D30" s="229"/>
      <c r="E30" s="229"/>
      <c r="F30" s="229"/>
      <c r="G30" s="229"/>
      <c r="H30" s="229"/>
      <c r="I30" s="229"/>
    </row>
    <row r="31" spans="1:15" ht="33" hidden="1" customHeight="1">
      <c r="B31" s="322" t="s">
        <v>181</v>
      </c>
      <c r="C31" s="322"/>
      <c r="D31" s="322"/>
      <c r="E31" s="322"/>
      <c r="F31" s="322"/>
      <c r="G31" s="322"/>
      <c r="H31" s="322"/>
      <c r="I31" s="322"/>
    </row>
    <row r="32" spans="1:15" ht="33" hidden="1" customHeight="1">
      <c r="B32" s="322" t="s">
        <v>210</v>
      </c>
      <c r="C32" s="322"/>
      <c r="D32" s="322"/>
      <c r="E32" s="322"/>
      <c r="F32" s="322"/>
      <c r="G32" s="322"/>
      <c r="H32" s="322"/>
      <c r="I32" s="322"/>
    </row>
    <row r="33" spans="1:15" ht="21" hidden="1" customHeight="1">
      <c r="B33" s="322" t="s">
        <v>237</v>
      </c>
      <c r="C33" s="322"/>
      <c r="D33" s="322"/>
      <c r="E33" s="322"/>
      <c r="F33" s="322"/>
      <c r="G33" s="322"/>
      <c r="H33" s="322"/>
      <c r="I33" s="322"/>
      <c r="J33" s="206"/>
      <c r="K33" s="206"/>
      <c r="L33" s="206"/>
      <c r="M33" s="206"/>
      <c r="N33" s="206"/>
      <c r="O33" s="206"/>
    </row>
    <row r="34" spans="1:15" ht="21" customHeight="1">
      <c r="B34" s="270" t="s">
        <v>353</v>
      </c>
      <c r="C34" s="265"/>
      <c r="D34" s="265"/>
      <c r="E34" s="265"/>
      <c r="F34" s="265"/>
      <c r="G34" s="265"/>
      <c r="H34" s="265"/>
      <c r="I34" s="265"/>
    </row>
    <row r="35" spans="1:15" ht="20.25" customHeight="1">
      <c r="B35" s="322" t="s">
        <v>310</v>
      </c>
      <c r="C35" s="322"/>
      <c r="D35" s="322"/>
      <c r="E35" s="322"/>
      <c r="F35" s="322"/>
      <c r="G35" s="322"/>
      <c r="H35" s="322"/>
      <c r="I35" s="322"/>
    </row>
    <row r="36" spans="1:15" ht="32.25" hidden="1" customHeight="1">
      <c r="B36" s="326" t="s">
        <v>195</v>
      </c>
      <c r="C36" s="328"/>
      <c r="D36" s="328"/>
      <c r="E36" s="328"/>
      <c r="F36" s="328"/>
      <c r="G36" s="328"/>
      <c r="H36" s="328"/>
      <c r="I36" s="328"/>
    </row>
    <row r="37" spans="1:15" ht="55.5" customHeight="1">
      <c r="A37" s="324" t="s">
        <v>71</v>
      </c>
      <c r="B37" s="324"/>
      <c r="C37" s="324"/>
      <c r="D37" s="324"/>
      <c r="E37" s="324"/>
      <c r="F37" s="324"/>
      <c r="G37" s="324"/>
      <c r="H37" s="324"/>
      <c r="I37" s="324"/>
    </row>
    <row r="38" spans="1:15" ht="4.7" customHeight="1">
      <c r="A38" s="32"/>
      <c r="B38" s="32"/>
      <c r="C38" s="32"/>
      <c r="D38" s="32"/>
      <c r="E38" s="32"/>
      <c r="F38" s="32"/>
      <c r="G38" s="32"/>
      <c r="H38" s="32"/>
      <c r="I38" s="32"/>
    </row>
    <row r="39" spans="1:15" ht="69" customHeight="1">
      <c r="A39" s="324" t="s">
        <v>145</v>
      </c>
      <c r="B39" s="324"/>
      <c r="C39" s="324"/>
      <c r="D39" s="324"/>
      <c r="E39" s="324"/>
      <c r="F39" s="324"/>
      <c r="G39" s="324"/>
      <c r="H39" s="324"/>
      <c r="I39" s="324"/>
    </row>
    <row r="40" spans="1:15" ht="4.7" customHeight="1">
      <c r="A40" s="32"/>
      <c r="B40" s="32"/>
      <c r="C40" s="32"/>
      <c r="D40" s="32"/>
      <c r="E40" s="32"/>
      <c r="F40" s="32"/>
      <c r="G40" s="32"/>
      <c r="H40" s="32"/>
      <c r="I40" s="32"/>
    </row>
    <row r="41" spans="1:15" ht="43.5" customHeight="1">
      <c r="A41" s="324" t="s">
        <v>72</v>
      </c>
      <c r="B41" s="324"/>
      <c r="C41" s="324"/>
      <c r="D41" s="324"/>
      <c r="E41" s="324"/>
      <c r="F41" s="324"/>
      <c r="G41" s="324"/>
      <c r="H41" s="324"/>
      <c r="I41" s="324"/>
    </row>
    <row r="42" spans="1:15" ht="4.7" customHeight="1">
      <c r="A42" s="32"/>
      <c r="B42" s="32"/>
      <c r="C42" s="32"/>
      <c r="D42" s="32"/>
      <c r="E42" s="32"/>
      <c r="F42" s="32"/>
      <c r="G42" s="32"/>
      <c r="H42" s="32"/>
      <c r="I42" s="32"/>
    </row>
    <row r="43" spans="1:15" ht="32.25" customHeight="1">
      <c r="A43" s="324" t="s">
        <v>109</v>
      </c>
      <c r="B43" s="324"/>
      <c r="C43" s="324"/>
      <c r="D43" s="324"/>
      <c r="E43" s="324"/>
      <c r="F43" s="324"/>
      <c r="G43" s="324"/>
      <c r="H43" s="324"/>
      <c r="I43" s="324"/>
    </row>
    <row r="44" spans="1:15" ht="69" customHeight="1">
      <c r="B44" s="325"/>
      <c r="C44" s="325"/>
      <c r="D44" s="325"/>
      <c r="E44" s="325"/>
      <c r="F44" s="325"/>
      <c r="G44" s="325"/>
      <c r="H44" s="325"/>
      <c r="I44" s="325"/>
    </row>
    <row r="45" spans="1:15">
      <c r="B45" s="18"/>
      <c r="C45" s="18"/>
      <c r="D45" s="18"/>
      <c r="E45" s="18"/>
      <c r="F45" s="18"/>
      <c r="G45" s="18"/>
      <c r="H45" s="18"/>
    </row>
    <row r="46" spans="1:15">
      <c r="A46" s="33"/>
      <c r="B46" s="33"/>
      <c r="C46" s="33"/>
      <c r="D46" s="33"/>
      <c r="E46" s="33"/>
      <c r="F46" s="33"/>
      <c r="G46" s="33"/>
      <c r="H46" s="33"/>
      <c r="I46" s="33"/>
    </row>
    <row r="47" spans="1:15">
      <c r="A47" s="323" t="str">
        <f>CONCATENATE(Index!$C$5,Index!$D$5,Index!C14)</f>
        <v>Page 7</v>
      </c>
      <c r="B47" s="323"/>
      <c r="C47" s="323"/>
      <c r="D47" s="323"/>
      <c r="E47" s="323"/>
      <c r="F47" s="323"/>
      <c r="G47" s="323"/>
      <c r="H47" s="323"/>
      <c r="I47" s="323"/>
    </row>
    <row r="48" spans="1:15">
      <c r="A48" s="33"/>
      <c r="B48" s="33"/>
      <c r="C48" s="33"/>
      <c r="D48" s="33"/>
      <c r="E48" s="33"/>
      <c r="F48" s="33"/>
      <c r="G48" s="33"/>
      <c r="H48" s="33"/>
      <c r="I48" s="33"/>
    </row>
    <row r="49" s="18" customFormat="1"/>
    <row r="50" s="18" customFormat="1"/>
    <row r="51" s="18" customFormat="1"/>
    <row r="52" s="18" customFormat="1"/>
    <row r="53" s="18" customFormat="1"/>
    <row r="54" s="18" customFormat="1"/>
    <row r="55" s="18" customFormat="1"/>
    <row r="56" s="18" customFormat="1"/>
    <row r="57" s="18" customFormat="1"/>
    <row r="58" s="18" customFormat="1"/>
    <row r="59" s="18" customFormat="1"/>
    <row r="60" s="18" customFormat="1"/>
    <row r="61" s="18" customFormat="1"/>
    <row r="62" s="18" customFormat="1"/>
    <row r="63" s="18" customFormat="1"/>
    <row r="64" s="18" customFormat="1"/>
    <row r="65" s="18" customFormat="1"/>
    <row r="66" s="18" customFormat="1"/>
    <row r="67" s="18" customFormat="1"/>
    <row r="68" s="18" customFormat="1"/>
    <row r="69" s="18" customFormat="1"/>
    <row r="70" s="18" customFormat="1"/>
    <row r="71" s="18" customFormat="1"/>
    <row r="72" s="18" customFormat="1"/>
    <row r="73" s="18" customFormat="1"/>
    <row r="74" s="18" customFormat="1"/>
    <row r="75" s="18" customFormat="1"/>
    <row r="76" s="18" customFormat="1"/>
    <row r="77" s="18" customFormat="1"/>
    <row r="78" s="18" customFormat="1"/>
    <row r="79" s="18" customFormat="1"/>
    <row r="80" s="18" customFormat="1"/>
    <row r="81" s="18" customFormat="1"/>
    <row r="82" s="18" customFormat="1"/>
    <row r="83" s="18" customFormat="1"/>
    <row r="84" s="18" customFormat="1"/>
    <row r="85" s="18" customFormat="1"/>
    <row r="86" s="18" customFormat="1"/>
    <row r="87" s="18" customFormat="1"/>
    <row r="88" s="18" customFormat="1"/>
    <row r="89" s="18" customFormat="1"/>
    <row r="90" s="18" customFormat="1"/>
    <row r="91" s="18" customFormat="1"/>
    <row r="92" s="18" customFormat="1"/>
    <row r="93" s="18" customFormat="1"/>
    <row r="94" s="18" customFormat="1"/>
    <row r="95" s="18" customFormat="1"/>
    <row r="96" s="18" customFormat="1"/>
    <row r="97" s="18" customFormat="1"/>
    <row r="98" s="18" customFormat="1"/>
    <row r="99" s="18" customFormat="1"/>
    <row r="100" s="18" customFormat="1"/>
    <row r="101" s="18" customFormat="1"/>
    <row r="102" s="18" customFormat="1"/>
    <row r="103" s="18" customFormat="1"/>
    <row r="104" s="18" customFormat="1"/>
    <row r="105" s="18" customFormat="1"/>
    <row r="106" s="18" customFormat="1"/>
    <row r="107" s="18" customFormat="1"/>
    <row r="108" s="18" customFormat="1"/>
    <row r="109" s="18" customFormat="1"/>
    <row r="110" s="18" customFormat="1"/>
    <row r="111" s="18" customFormat="1"/>
    <row r="112" s="18" customFormat="1"/>
    <row r="113" s="18" customFormat="1"/>
    <row r="114" s="18" customFormat="1"/>
    <row r="115" s="18" customFormat="1"/>
    <row r="116" s="18" customFormat="1"/>
    <row r="117" s="18" customFormat="1"/>
    <row r="118" s="18" customFormat="1"/>
    <row r="119" s="18" customFormat="1"/>
    <row r="120" s="18" customFormat="1"/>
    <row r="121" s="18" customFormat="1"/>
    <row r="122" s="18" customFormat="1"/>
    <row r="123" s="18" customFormat="1"/>
    <row r="124" s="18" customFormat="1"/>
    <row r="125" s="18" customFormat="1"/>
    <row r="126" s="18" customFormat="1"/>
    <row r="127" s="18" customFormat="1"/>
    <row r="128" s="18" customFormat="1"/>
    <row r="129" s="18" customFormat="1"/>
    <row r="130" s="18" customFormat="1"/>
    <row r="131" s="18" customFormat="1"/>
    <row r="132" s="18" customFormat="1"/>
    <row r="133" s="18" customFormat="1"/>
    <row r="134" s="18" customFormat="1"/>
    <row r="135" s="18" customFormat="1"/>
    <row r="136" s="18" customFormat="1"/>
    <row r="137" s="18" customFormat="1"/>
    <row r="138" s="18" customFormat="1"/>
    <row r="139" s="18" customFormat="1"/>
    <row r="140" s="18" customFormat="1"/>
    <row r="141" s="18" customFormat="1"/>
    <row r="142" s="18" customFormat="1"/>
    <row r="143" s="18" customFormat="1"/>
    <row r="144" s="18" customFormat="1"/>
    <row r="145" s="18" customFormat="1"/>
    <row r="146" s="18" customFormat="1"/>
    <row r="147" s="18" customFormat="1"/>
    <row r="148" s="18" customFormat="1"/>
    <row r="149" s="18" customFormat="1"/>
    <row r="150" s="18" customFormat="1"/>
    <row r="151" s="18" customFormat="1"/>
    <row r="152" s="18" customFormat="1"/>
    <row r="153" s="18" customFormat="1"/>
    <row r="154" s="18" customFormat="1"/>
    <row r="155" s="18" customFormat="1"/>
    <row r="156" s="18" customFormat="1"/>
    <row r="157" s="18" customFormat="1"/>
    <row r="158" s="18" customFormat="1"/>
    <row r="159" s="18" customFormat="1"/>
    <row r="160" s="18" customFormat="1"/>
    <row r="161" s="18" customFormat="1"/>
    <row r="162" s="18" customFormat="1"/>
    <row r="163" s="18" customFormat="1"/>
    <row r="164" s="18" customFormat="1"/>
    <row r="165" s="18" customFormat="1"/>
    <row r="166" s="18" customFormat="1"/>
    <row r="167" s="18" customFormat="1"/>
    <row r="168" s="18" customFormat="1"/>
    <row r="169" s="18" customFormat="1"/>
    <row r="170" s="18" customFormat="1"/>
    <row r="171" s="18" customFormat="1"/>
    <row r="172" s="18" customFormat="1"/>
    <row r="173" s="18" customFormat="1"/>
    <row r="174" s="18" customFormat="1"/>
    <row r="175" s="18" customFormat="1"/>
    <row r="176" s="18" customFormat="1"/>
    <row r="177" s="18" customFormat="1"/>
    <row r="178" s="18" customFormat="1"/>
    <row r="179" s="18" customFormat="1"/>
    <row r="180" s="18" customFormat="1"/>
    <row r="181" s="18" customFormat="1"/>
    <row r="182" s="18" customFormat="1"/>
    <row r="183" s="18" customFormat="1"/>
    <row r="184" s="18" customFormat="1"/>
    <row r="185" s="18" customFormat="1"/>
    <row r="186" s="18" customFormat="1"/>
    <row r="187" s="18" customFormat="1"/>
    <row r="188" s="18" customFormat="1"/>
    <row r="189" s="18" customFormat="1"/>
    <row r="190" s="18" customFormat="1"/>
    <row r="191" s="18" customFormat="1"/>
    <row r="192" s="18" customFormat="1"/>
    <row r="193" s="18" customFormat="1"/>
    <row r="194" s="18" customFormat="1"/>
    <row r="195" s="18" customFormat="1"/>
    <row r="196" s="18" customFormat="1"/>
    <row r="197" s="18" customFormat="1"/>
    <row r="198" s="18" customFormat="1"/>
    <row r="199" s="18" customFormat="1"/>
    <row r="200" s="18" customFormat="1"/>
    <row r="201" s="18" customFormat="1"/>
    <row r="202" s="18" customFormat="1"/>
    <row r="203" s="18" customFormat="1"/>
    <row r="204" s="18" customFormat="1"/>
    <row r="205" s="18" customFormat="1"/>
    <row r="206" s="18" customFormat="1"/>
    <row r="207" s="18" customFormat="1"/>
    <row r="208" s="18" customFormat="1"/>
    <row r="209" s="18" customFormat="1"/>
    <row r="210" s="18" customFormat="1"/>
    <row r="211" s="18" customFormat="1"/>
    <row r="212" s="18" customFormat="1"/>
    <row r="213" s="18" customFormat="1"/>
    <row r="214" s="18" customFormat="1"/>
    <row r="215" s="18" customFormat="1"/>
    <row r="216" s="18" customFormat="1"/>
    <row r="217" s="18" customFormat="1"/>
    <row r="218" s="18" customFormat="1"/>
    <row r="219" s="18" customFormat="1"/>
    <row r="220" s="18" customFormat="1"/>
    <row r="221" s="18" customFormat="1"/>
    <row r="222" s="18" customFormat="1"/>
    <row r="223" s="18" customFormat="1"/>
    <row r="224" s="18" customFormat="1"/>
    <row r="225" s="18" customFormat="1"/>
    <row r="226" s="18" customFormat="1"/>
    <row r="227" s="18" customFormat="1"/>
    <row r="228" s="18" customFormat="1"/>
    <row r="229" s="18" customFormat="1"/>
    <row r="230" s="18" customFormat="1"/>
    <row r="231" s="18" customFormat="1"/>
    <row r="232" s="18" customFormat="1"/>
    <row r="233" s="18" customFormat="1"/>
    <row r="234" s="18" customFormat="1"/>
    <row r="235" s="18" customFormat="1"/>
    <row r="236" s="18" customFormat="1"/>
    <row r="237" s="18" customFormat="1"/>
    <row r="238" s="18" customFormat="1"/>
    <row r="239" s="18" customFormat="1"/>
    <row r="240" s="18" customFormat="1"/>
    <row r="241" s="18" customFormat="1"/>
    <row r="242" s="18" customFormat="1"/>
    <row r="243" s="18" customFormat="1"/>
    <row r="244" s="18" customFormat="1"/>
    <row r="245" s="18" customFormat="1"/>
    <row r="246" s="18" customFormat="1"/>
    <row r="247" s="18" customFormat="1"/>
    <row r="248" s="18" customFormat="1"/>
    <row r="249" s="18" customFormat="1"/>
    <row r="250" s="18" customFormat="1"/>
    <row r="251" s="18" customFormat="1"/>
    <row r="252" s="18" customFormat="1"/>
    <row r="253" s="18" customFormat="1"/>
    <row r="254" s="18" customFormat="1"/>
    <row r="255" s="18" customFormat="1"/>
    <row r="256" s="18" customFormat="1"/>
    <row r="257" s="18" customFormat="1"/>
    <row r="258" s="18" customFormat="1"/>
    <row r="259" s="18" customFormat="1"/>
    <row r="260" s="18" customFormat="1"/>
    <row r="261" s="18" customFormat="1"/>
    <row r="262" s="18" customFormat="1"/>
    <row r="263" s="18" customFormat="1"/>
    <row r="264" s="18" customFormat="1"/>
    <row r="265" s="18" customFormat="1"/>
    <row r="266" s="18" customFormat="1"/>
    <row r="267" s="18" customFormat="1"/>
    <row r="268" s="18" customFormat="1"/>
    <row r="269" s="18" customFormat="1"/>
    <row r="270" s="18" customFormat="1"/>
    <row r="271" s="18" customFormat="1"/>
    <row r="272" s="18" customFormat="1"/>
    <row r="273" s="18" customFormat="1"/>
    <row r="274" s="18" customFormat="1"/>
    <row r="275" s="18" customFormat="1"/>
    <row r="276" s="18" customFormat="1"/>
    <row r="277" s="18" customFormat="1"/>
    <row r="278" s="18" customFormat="1"/>
    <row r="279" s="18" customFormat="1"/>
    <row r="280" s="18" customFormat="1"/>
    <row r="281" s="18" customFormat="1"/>
    <row r="282" s="18" customFormat="1"/>
    <row r="283" s="18" customFormat="1"/>
    <row r="284" s="18" customFormat="1"/>
    <row r="285" s="18" customFormat="1"/>
    <row r="286" s="18" customFormat="1"/>
    <row r="287" s="18" customFormat="1"/>
    <row r="288" s="18" customFormat="1"/>
    <row r="289" s="18" customFormat="1"/>
    <row r="290" s="18" customFormat="1"/>
    <row r="291" s="18" customFormat="1"/>
    <row r="292" s="18" customFormat="1"/>
    <row r="293" s="18" customFormat="1"/>
    <row r="294" s="18" customFormat="1"/>
    <row r="295" s="18" customFormat="1"/>
    <row r="296" s="18" customFormat="1"/>
    <row r="297" s="18" customFormat="1"/>
    <row r="298" s="18" customFormat="1"/>
    <row r="299" s="18" customFormat="1"/>
    <row r="300" s="18" customFormat="1"/>
    <row r="301" s="18" customFormat="1"/>
    <row r="302" s="18" customFormat="1"/>
    <row r="303" s="18" customFormat="1"/>
    <row r="304" s="18" customFormat="1"/>
    <row r="305" s="18" customFormat="1"/>
    <row r="306" s="18" customFormat="1"/>
    <row r="307" s="18" customFormat="1"/>
    <row r="308" s="18" customFormat="1"/>
    <row r="309" s="18" customFormat="1"/>
    <row r="310" s="18" customFormat="1"/>
    <row r="311" s="18" customFormat="1"/>
    <row r="312" s="18" customFormat="1"/>
    <row r="313" s="18" customFormat="1"/>
    <row r="314" s="18" customFormat="1"/>
    <row r="315" s="18" customFormat="1"/>
    <row r="316" s="18" customFormat="1"/>
    <row r="317" s="18" customFormat="1"/>
    <row r="318" s="18" customFormat="1"/>
    <row r="319" s="18" customFormat="1"/>
    <row r="320" s="18" customFormat="1"/>
    <row r="321" s="18" customFormat="1"/>
    <row r="322" s="18" customFormat="1"/>
    <row r="323" s="18" customFormat="1"/>
    <row r="324" s="18" customFormat="1"/>
    <row r="325" s="18" customFormat="1"/>
    <row r="326" s="18" customFormat="1"/>
    <row r="327" s="18" customFormat="1"/>
    <row r="328" s="18" customFormat="1"/>
    <row r="329" s="18" customFormat="1"/>
    <row r="330" s="18" customFormat="1"/>
    <row r="331" s="18" customFormat="1"/>
    <row r="332" s="18" customFormat="1"/>
    <row r="333" s="18" customFormat="1"/>
    <row r="334" s="18" customFormat="1"/>
    <row r="335" s="18" customFormat="1"/>
    <row r="336" s="18" customFormat="1"/>
    <row r="337" s="18" customFormat="1"/>
    <row r="338" s="18" customFormat="1"/>
    <row r="339" s="18" customFormat="1"/>
    <row r="340" s="18" customFormat="1"/>
    <row r="341" s="18" customFormat="1"/>
    <row r="342" s="18" customFormat="1"/>
    <row r="343" s="18" customFormat="1"/>
    <row r="344" s="18" customFormat="1"/>
    <row r="345" s="18" customFormat="1"/>
    <row r="346" s="18" customFormat="1"/>
    <row r="347" s="18" customFormat="1"/>
    <row r="348" s="18" customFormat="1"/>
    <row r="349" s="18" customFormat="1"/>
    <row r="350" s="18" customFormat="1"/>
    <row r="351" s="18" customFormat="1"/>
    <row r="352" s="18" customFormat="1"/>
    <row r="353" s="18" customFormat="1"/>
    <row r="354" s="18" customFormat="1"/>
    <row r="355" s="18" customFormat="1"/>
    <row r="356" s="18" customFormat="1"/>
    <row r="357" s="18" customFormat="1"/>
    <row r="358" s="18" customFormat="1"/>
    <row r="359" s="18" customFormat="1"/>
    <row r="360" s="18" customFormat="1"/>
    <row r="361" s="18" customFormat="1"/>
    <row r="362" s="18" customFormat="1"/>
    <row r="363" s="18" customFormat="1"/>
    <row r="364" s="18" customFormat="1"/>
    <row r="365" s="18" customFormat="1"/>
    <row r="366" s="18" customFormat="1"/>
    <row r="367" s="18" customFormat="1"/>
    <row r="368" s="18" customFormat="1"/>
    <row r="369" s="18" customFormat="1"/>
    <row r="370" s="18" customFormat="1"/>
    <row r="371" s="18" customFormat="1"/>
    <row r="372" s="18" customFormat="1"/>
    <row r="373" s="18" customFormat="1"/>
    <row r="374" s="18" customFormat="1"/>
    <row r="375" s="18" customFormat="1"/>
    <row r="376" s="18" customFormat="1"/>
    <row r="377" s="18" customFormat="1"/>
    <row r="378" s="18" customFormat="1"/>
    <row r="379" s="18" customFormat="1"/>
    <row r="380" s="18" customFormat="1"/>
    <row r="381" s="18" customFormat="1"/>
    <row r="382" s="18" customFormat="1"/>
    <row r="383" s="18" customFormat="1"/>
    <row r="384" s="18" customFormat="1"/>
    <row r="385" s="18" customFormat="1"/>
    <row r="386" s="18" customFormat="1"/>
    <row r="387" s="18" customFormat="1"/>
    <row r="388" s="18" customFormat="1"/>
    <row r="389" s="18" customFormat="1"/>
    <row r="390" s="18" customFormat="1"/>
    <row r="391" s="18" customFormat="1"/>
    <row r="392" s="18" customFormat="1"/>
    <row r="393" s="18" customFormat="1"/>
    <row r="394" s="18" customFormat="1"/>
    <row r="395" s="18" customFormat="1"/>
    <row r="396" s="18" customFormat="1"/>
    <row r="397" s="18" customFormat="1"/>
    <row r="398" s="18" customFormat="1"/>
    <row r="399" s="18" customFormat="1"/>
    <row r="400" s="18" customFormat="1"/>
    <row r="401" s="18" customFormat="1"/>
    <row r="402" s="18" customFormat="1"/>
    <row r="403" s="18" customFormat="1"/>
    <row r="404" s="18" customFormat="1"/>
    <row r="405" s="18" customFormat="1"/>
    <row r="406" s="18" customFormat="1"/>
    <row r="407" s="18" customFormat="1"/>
    <row r="408" s="18" customFormat="1"/>
    <row r="409" s="18" customFormat="1"/>
    <row r="410" s="18" customFormat="1"/>
    <row r="411" s="18" customFormat="1"/>
    <row r="412" s="18" customFormat="1"/>
    <row r="413" s="18" customFormat="1"/>
    <row r="414" s="18" customFormat="1"/>
    <row r="415" s="18" customFormat="1"/>
    <row r="416" s="18" customFormat="1"/>
    <row r="417" s="18" customFormat="1"/>
    <row r="418" s="18" customFormat="1"/>
    <row r="419" s="18" customFormat="1"/>
    <row r="420" s="18" customFormat="1"/>
    <row r="421" s="18" customFormat="1"/>
    <row r="422" s="18" customFormat="1"/>
    <row r="423" s="18" customFormat="1"/>
    <row r="424" s="18" customFormat="1"/>
    <row r="425" s="18" customFormat="1"/>
    <row r="426" s="18" customFormat="1"/>
    <row r="427" s="18" customFormat="1"/>
    <row r="428" s="18" customFormat="1"/>
    <row r="429" s="18" customFormat="1"/>
    <row r="430" s="18" customFormat="1"/>
    <row r="431" s="18" customFormat="1"/>
    <row r="432" s="18" customFormat="1"/>
    <row r="433" s="18" customFormat="1"/>
    <row r="434" s="18" customFormat="1"/>
    <row r="435" s="18" customFormat="1"/>
    <row r="436" s="18" customFormat="1"/>
    <row r="437" s="18" customFormat="1"/>
    <row r="438" s="18" customFormat="1"/>
    <row r="439" s="18" customFormat="1"/>
    <row r="440" s="18" customFormat="1"/>
    <row r="441" s="18" customFormat="1"/>
    <row r="442" s="18" customFormat="1"/>
    <row r="443" s="18" customFormat="1"/>
    <row r="444" s="18" customFormat="1"/>
    <row r="445" s="18" customFormat="1"/>
    <row r="446" s="18" customFormat="1"/>
    <row r="447" s="18" customFormat="1"/>
    <row r="448" s="18" customFormat="1"/>
    <row r="449" s="18" customFormat="1"/>
    <row r="450" s="18" customFormat="1"/>
    <row r="451" s="18" customFormat="1"/>
    <row r="452" s="18" customFormat="1"/>
    <row r="453" s="18" customFormat="1"/>
    <row r="454" s="18" customFormat="1"/>
    <row r="455" s="18" customFormat="1"/>
    <row r="456" s="18" customFormat="1"/>
    <row r="457" s="18" customFormat="1"/>
    <row r="458" s="18" customFormat="1"/>
    <row r="459" s="18" customFormat="1"/>
    <row r="460" s="18" customFormat="1"/>
    <row r="461" s="18" customFormat="1"/>
    <row r="462" s="18" customFormat="1"/>
    <row r="463" s="18" customFormat="1"/>
    <row r="464" s="18" customFormat="1"/>
    <row r="465" s="18" customFormat="1"/>
    <row r="466" s="18" customFormat="1"/>
    <row r="467" s="18" customFormat="1"/>
    <row r="468" s="18" customFormat="1"/>
    <row r="469" s="18" customFormat="1"/>
    <row r="470" s="18" customFormat="1"/>
    <row r="471" s="18" customFormat="1"/>
    <row r="472" s="18" customFormat="1"/>
    <row r="473" s="18" customFormat="1"/>
    <row r="474" s="18" customFormat="1"/>
    <row r="475" s="18" customFormat="1"/>
    <row r="476" s="18" customFormat="1"/>
    <row r="477" s="18" customFormat="1"/>
    <row r="478" s="18" customFormat="1"/>
    <row r="479" s="18" customFormat="1"/>
    <row r="480" s="18" customFormat="1"/>
    <row r="481" s="18" customFormat="1"/>
    <row r="482" s="18" customFormat="1"/>
    <row r="483" s="18" customFormat="1"/>
    <row r="484" s="18" customFormat="1"/>
    <row r="485" s="18" customFormat="1"/>
    <row r="486" s="18" customFormat="1"/>
    <row r="487" s="18" customFormat="1"/>
    <row r="488" s="18" customFormat="1"/>
    <row r="489" s="18" customFormat="1"/>
    <row r="490" s="18" customFormat="1"/>
    <row r="491" s="18" customFormat="1"/>
    <row r="492" s="18" customFormat="1"/>
    <row r="493" s="18" customFormat="1"/>
    <row r="494" s="18" customFormat="1"/>
    <row r="495" s="18" customFormat="1"/>
    <row r="496" s="18" customFormat="1"/>
    <row r="497" s="18" customFormat="1"/>
    <row r="498" s="18" customFormat="1"/>
    <row r="499" s="18" customFormat="1"/>
    <row r="500" s="18" customFormat="1"/>
    <row r="501" s="18" customFormat="1"/>
    <row r="502" s="18" customFormat="1"/>
    <row r="503" s="18" customFormat="1"/>
    <row r="504" s="18" customFormat="1"/>
    <row r="505" s="18" customFormat="1"/>
    <row r="506" s="18" customFormat="1"/>
    <row r="507" s="18" customFormat="1"/>
    <row r="508" s="18" customFormat="1"/>
    <row r="509" s="18" customFormat="1"/>
    <row r="510" s="18" customFormat="1"/>
    <row r="511" s="18" customFormat="1"/>
    <row r="512" s="18" customFormat="1"/>
    <row r="513" s="18" customFormat="1"/>
    <row r="514" s="18" customFormat="1"/>
    <row r="515" s="18" customFormat="1"/>
    <row r="516" s="18" customFormat="1"/>
    <row r="517" s="18" customFormat="1"/>
    <row r="518" s="18" customFormat="1"/>
    <row r="519" s="18" customFormat="1"/>
    <row r="520" s="18" customFormat="1"/>
    <row r="521" s="18" customFormat="1"/>
    <row r="522" s="18" customFormat="1"/>
    <row r="523" s="18" customFormat="1"/>
    <row r="524" s="18" customFormat="1"/>
    <row r="525" s="18" customFormat="1"/>
    <row r="526" s="18" customFormat="1"/>
    <row r="527" s="18" customFormat="1"/>
    <row r="528" s="18" customFormat="1"/>
    <row r="529" s="18" customFormat="1"/>
    <row r="530" s="18" customFormat="1"/>
    <row r="531" s="18" customFormat="1"/>
    <row r="532" s="18" customFormat="1"/>
    <row r="533" s="18" customFormat="1"/>
    <row r="534" s="18" customFormat="1"/>
    <row r="535" s="18" customFormat="1"/>
    <row r="536" s="18" customFormat="1"/>
    <row r="537" s="18" customFormat="1"/>
    <row r="538" s="18" customFormat="1"/>
    <row r="539" s="18" customFormat="1"/>
    <row r="540" s="18" customFormat="1"/>
    <row r="541" s="18" customFormat="1"/>
    <row r="542" s="18" customFormat="1"/>
    <row r="543" s="18" customFormat="1"/>
    <row r="544" s="18" customFormat="1"/>
    <row r="545" s="18" customFormat="1"/>
    <row r="546" s="18" customFormat="1"/>
    <row r="547" s="18" customFormat="1"/>
    <row r="548" s="18" customFormat="1"/>
    <row r="549" s="18" customFormat="1"/>
    <row r="550" s="18" customFormat="1"/>
    <row r="551" s="18" customFormat="1"/>
    <row r="552" s="18" customFormat="1"/>
    <row r="553" s="18" customFormat="1"/>
    <row r="554" s="18" customFormat="1"/>
    <row r="555" s="18" customFormat="1"/>
    <row r="556" s="18" customFormat="1"/>
    <row r="557" s="18" customFormat="1"/>
    <row r="558" s="18" customFormat="1"/>
    <row r="559" s="18" customFormat="1"/>
    <row r="560" s="18" customFormat="1"/>
    <row r="561" s="18" customFormat="1"/>
    <row r="562" s="18" customFormat="1"/>
    <row r="563" s="18" customFormat="1"/>
    <row r="564" s="18" customFormat="1"/>
    <row r="565" s="18" customFormat="1"/>
    <row r="566" s="18" customFormat="1"/>
    <row r="567" s="18" customFormat="1"/>
    <row r="568" s="18" customFormat="1"/>
    <row r="569" s="18" customFormat="1"/>
    <row r="570" s="18" customFormat="1"/>
    <row r="571" s="18" customFormat="1"/>
    <row r="572" s="18" customFormat="1"/>
    <row r="573" s="18" customFormat="1"/>
    <row r="574" s="18" customFormat="1"/>
    <row r="575" s="18" customFormat="1"/>
    <row r="576" s="18" customFormat="1"/>
    <row r="577" s="18" customFormat="1"/>
    <row r="578" s="18" customFormat="1"/>
    <row r="579" s="18" customFormat="1"/>
    <row r="580" s="18" customFormat="1"/>
    <row r="581" s="18" customFormat="1"/>
    <row r="582" s="18" customFormat="1"/>
    <row r="583" s="18" customFormat="1"/>
    <row r="584" s="18" customFormat="1"/>
    <row r="585" s="18" customFormat="1"/>
    <row r="586" s="18" customFormat="1"/>
    <row r="587" s="18" customFormat="1"/>
    <row r="588" s="18" customFormat="1"/>
    <row r="589" s="18" customFormat="1"/>
    <row r="590" s="18" customFormat="1"/>
    <row r="591" s="18" customFormat="1"/>
    <row r="592" s="18" customFormat="1"/>
    <row r="593" s="18" customFormat="1"/>
    <row r="594" s="18" customFormat="1"/>
    <row r="595" s="18" customFormat="1"/>
    <row r="596" s="18" customFormat="1"/>
    <row r="597" s="18" customFormat="1"/>
    <row r="598" s="18" customFormat="1"/>
    <row r="599" s="18" customFormat="1"/>
    <row r="600" s="18" customFormat="1"/>
    <row r="601" s="18" customFormat="1"/>
    <row r="602" s="18" customFormat="1"/>
    <row r="603" s="18" customFormat="1"/>
    <row r="604" s="18" customFormat="1"/>
    <row r="605" s="18" customFormat="1"/>
    <row r="606" s="18" customFormat="1"/>
    <row r="607" s="18" customFormat="1"/>
    <row r="608" s="18" customFormat="1"/>
    <row r="609" s="18" customFormat="1"/>
    <row r="610" s="18" customFormat="1"/>
    <row r="611" s="18" customFormat="1"/>
    <row r="612" s="18" customFormat="1"/>
    <row r="613" s="18" customFormat="1"/>
    <row r="614" s="18" customFormat="1"/>
    <row r="615" s="18" customFormat="1"/>
    <row r="616" s="18" customFormat="1"/>
    <row r="617" s="18" customFormat="1"/>
    <row r="618" s="18" customFormat="1"/>
    <row r="619" s="18" customFormat="1"/>
    <row r="620" s="18" customFormat="1"/>
    <row r="621" s="18" customFormat="1"/>
    <row r="622" s="18" customFormat="1"/>
    <row r="623" s="18" customFormat="1"/>
    <row r="624" s="18" customFormat="1"/>
    <row r="625" s="18" customFormat="1"/>
    <row r="626" s="18" customFormat="1"/>
    <row r="627" s="18" customFormat="1"/>
    <row r="628" s="18" customFormat="1"/>
    <row r="629" s="18" customFormat="1"/>
    <row r="630" s="18" customFormat="1"/>
    <row r="631" s="18" customFormat="1"/>
    <row r="632" s="18" customFormat="1"/>
    <row r="633" s="18" customFormat="1"/>
    <row r="634" s="18" customFormat="1"/>
    <row r="635" s="18" customFormat="1"/>
    <row r="636" s="18" customFormat="1"/>
    <row r="637" s="18" customFormat="1"/>
    <row r="638" s="18" customFormat="1"/>
    <row r="639" s="18" customFormat="1"/>
    <row r="640" s="18" customFormat="1"/>
    <row r="641" s="18" customFormat="1"/>
    <row r="642" s="18" customFormat="1"/>
    <row r="643" s="18" customFormat="1"/>
    <row r="644" s="18" customFormat="1"/>
    <row r="645" s="18" customFormat="1"/>
    <row r="646" s="18" customFormat="1"/>
    <row r="647" s="18" customFormat="1"/>
    <row r="648" s="18" customFormat="1"/>
    <row r="649" s="18" customFormat="1"/>
    <row r="650" s="18" customFormat="1"/>
    <row r="651" s="18" customFormat="1"/>
    <row r="652" s="18" customFormat="1"/>
    <row r="653" s="18" customFormat="1"/>
    <row r="654" s="18" customFormat="1"/>
    <row r="655" s="18" customFormat="1"/>
    <row r="656" s="18" customFormat="1"/>
    <row r="657" s="18" customFormat="1"/>
    <row r="658" s="18" customFormat="1"/>
    <row r="659" s="18" customFormat="1"/>
    <row r="660" s="18" customFormat="1"/>
    <row r="661" s="18" customFormat="1"/>
    <row r="662" s="18" customFormat="1"/>
    <row r="663" s="18" customFormat="1"/>
    <row r="664" s="18" customFormat="1"/>
    <row r="665" s="18" customFormat="1"/>
    <row r="666" s="18" customFormat="1"/>
    <row r="667" s="18" customFormat="1"/>
    <row r="668" s="18" customFormat="1"/>
    <row r="669" s="18" customFormat="1"/>
    <row r="670" s="18" customFormat="1"/>
    <row r="671" s="18" customFormat="1"/>
    <row r="672" s="18" customFormat="1"/>
    <row r="673" s="18" customFormat="1"/>
    <row r="674" s="18" customFormat="1"/>
    <row r="675" s="18" customFormat="1"/>
    <row r="676" s="18" customFormat="1"/>
    <row r="677" s="18" customFormat="1"/>
    <row r="678" s="18" customFormat="1"/>
    <row r="679" s="18" customFormat="1"/>
    <row r="680" s="18" customFormat="1"/>
    <row r="681" s="18" customFormat="1"/>
    <row r="682" s="18" customFormat="1"/>
    <row r="683" s="18" customFormat="1"/>
    <row r="684" s="18" customFormat="1"/>
    <row r="685" s="18" customFormat="1"/>
    <row r="686" s="18" customFormat="1"/>
    <row r="687" s="18" customFormat="1"/>
    <row r="688" s="18" customFormat="1"/>
    <row r="689" s="18" customFormat="1"/>
    <row r="690" s="18" customFormat="1"/>
    <row r="691" s="18" customFormat="1"/>
    <row r="692" s="18" customFormat="1"/>
    <row r="693" s="18" customFormat="1"/>
    <row r="694" s="18" customFormat="1"/>
    <row r="695" s="18" customFormat="1"/>
    <row r="696" s="18" customFormat="1"/>
    <row r="697" s="18" customFormat="1"/>
    <row r="698" s="18" customFormat="1"/>
    <row r="699" s="18" customFormat="1"/>
    <row r="700" s="18" customFormat="1"/>
    <row r="701" s="18" customFormat="1"/>
    <row r="702" s="18" customFormat="1"/>
    <row r="703" s="18" customFormat="1"/>
    <row r="704" s="18" customFormat="1"/>
    <row r="705" s="18" customFormat="1"/>
    <row r="706" s="18" customFormat="1"/>
    <row r="707" s="18" customFormat="1"/>
    <row r="708" s="18" customFormat="1"/>
    <row r="709" s="18" customFormat="1"/>
    <row r="710" s="18" customFormat="1"/>
    <row r="711" s="18" customFormat="1"/>
    <row r="712" s="18" customFormat="1"/>
    <row r="713" s="18" customFormat="1"/>
    <row r="714" s="18" customFormat="1"/>
    <row r="715" s="18" customFormat="1"/>
    <row r="716" s="18" customFormat="1"/>
    <row r="717" s="18" customFormat="1"/>
    <row r="718" s="18" customFormat="1"/>
    <row r="719" s="18" customFormat="1"/>
    <row r="720" s="18" customFormat="1"/>
    <row r="721" s="18" customFormat="1"/>
    <row r="722" s="18" customFormat="1"/>
    <row r="723" s="18" customFormat="1"/>
    <row r="724" s="18" customFormat="1"/>
    <row r="725" s="18" customFormat="1"/>
    <row r="726" s="18" customFormat="1"/>
    <row r="727" s="18" customFormat="1"/>
    <row r="728" s="18" customFormat="1"/>
    <row r="729" s="18" customFormat="1"/>
    <row r="730" s="18" customFormat="1"/>
    <row r="731" s="18" customFormat="1"/>
    <row r="732" s="18" customFormat="1"/>
    <row r="733" s="18" customFormat="1"/>
    <row r="734" s="18" customFormat="1"/>
    <row r="735" s="18" customFormat="1"/>
    <row r="736" s="18" customFormat="1"/>
    <row r="737" s="18" customFormat="1"/>
    <row r="738" s="18" customFormat="1"/>
    <row r="739" s="18" customFormat="1"/>
    <row r="740" s="18" customFormat="1"/>
    <row r="741" s="18" customFormat="1"/>
    <row r="742" s="18" customFormat="1"/>
    <row r="743" s="18" customFormat="1"/>
    <row r="744" s="18" customFormat="1"/>
    <row r="745" s="18" customFormat="1"/>
    <row r="746" s="18" customFormat="1"/>
    <row r="747" s="18" customFormat="1"/>
    <row r="748" s="18" customFormat="1"/>
    <row r="749" s="18" customFormat="1"/>
    <row r="750" s="18" customFormat="1"/>
    <row r="751" s="18" customFormat="1"/>
    <row r="752" s="18" customFormat="1"/>
    <row r="753" s="18" customFormat="1"/>
    <row r="754" s="18" customFormat="1"/>
    <row r="755" s="18" customFormat="1"/>
    <row r="756" s="18" customFormat="1"/>
    <row r="757" s="18" customFormat="1"/>
    <row r="758" s="18" customFormat="1"/>
    <row r="759" s="18" customFormat="1"/>
    <row r="760" s="18" customFormat="1"/>
    <row r="761" s="18" customFormat="1"/>
    <row r="762" s="18" customFormat="1"/>
    <row r="763" s="18" customFormat="1"/>
    <row r="764" s="18" customFormat="1"/>
    <row r="765" s="18" customFormat="1"/>
    <row r="766" s="18" customFormat="1"/>
    <row r="767" s="18" customFormat="1"/>
    <row r="768" s="18" customFormat="1"/>
    <row r="769" s="18" customFormat="1"/>
    <row r="770" s="18" customFormat="1"/>
    <row r="771" s="18" customFormat="1"/>
    <row r="772" s="18" customFormat="1"/>
    <row r="773" s="18" customFormat="1"/>
    <row r="774" s="18" customFormat="1"/>
    <row r="775" s="18" customFormat="1"/>
    <row r="776" s="18" customFormat="1"/>
    <row r="777" s="18" customFormat="1"/>
    <row r="778" s="18" customFormat="1"/>
    <row r="779" s="18" customFormat="1"/>
    <row r="780" s="18" customFormat="1"/>
    <row r="781" s="18" customFormat="1"/>
    <row r="782" s="18" customFormat="1"/>
    <row r="783" s="18" customFormat="1"/>
    <row r="784" s="18" customFormat="1"/>
    <row r="785" s="18" customFormat="1"/>
    <row r="786" s="18" customFormat="1"/>
    <row r="787" s="18" customFormat="1"/>
    <row r="788" s="18" customFormat="1"/>
    <row r="789" s="18" customFormat="1"/>
    <row r="790" s="18" customFormat="1"/>
    <row r="791" s="18" customFormat="1"/>
    <row r="792" s="18" customFormat="1"/>
    <row r="793" s="18" customFormat="1"/>
    <row r="794" s="18" customFormat="1"/>
    <row r="795" s="18" customFormat="1"/>
    <row r="796" s="18" customFormat="1"/>
    <row r="797" s="18" customFormat="1"/>
    <row r="798" s="18" customFormat="1"/>
    <row r="799" s="18" customFormat="1"/>
    <row r="800" s="18" customFormat="1"/>
    <row r="801" s="18" customFormat="1"/>
    <row r="802" s="18" customFormat="1"/>
    <row r="803" s="18" customFormat="1"/>
    <row r="804" s="18" customFormat="1"/>
    <row r="805" s="18" customFormat="1"/>
    <row r="806" s="18" customFormat="1"/>
    <row r="807" s="18" customFormat="1"/>
    <row r="808" s="18" customFormat="1"/>
    <row r="809" s="18" customFormat="1"/>
    <row r="810" s="18" customFormat="1"/>
    <row r="811" s="18" customFormat="1"/>
    <row r="812" s="18" customFormat="1"/>
    <row r="813" s="18" customFormat="1"/>
    <row r="814" s="18" customFormat="1"/>
    <row r="815" s="18" customFormat="1"/>
    <row r="816" s="18" customFormat="1"/>
    <row r="817" s="18" customFormat="1"/>
    <row r="818" s="18" customFormat="1"/>
    <row r="819" s="18" customFormat="1"/>
    <row r="820" s="18" customFormat="1"/>
    <row r="821" s="18" customFormat="1"/>
    <row r="822" s="18" customFormat="1"/>
    <row r="823" s="18" customFormat="1"/>
    <row r="824" s="18" customFormat="1"/>
    <row r="825" s="18" customFormat="1"/>
    <row r="826" s="18" customFormat="1"/>
    <row r="827" s="18" customFormat="1"/>
    <row r="828" s="18" customFormat="1"/>
    <row r="829" s="18" customFormat="1"/>
    <row r="830" s="18" customFormat="1"/>
    <row r="831" s="18" customFormat="1"/>
    <row r="832" s="18" customFormat="1"/>
    <row r="833" s="18" customFormat="1"/>
    <row r="834" s="18" customFormat="1"/>
    <row r="835" s="18" customFormat="1"/>
    <row r="836" s="18" customFormat="1"/>
    <row r="837" s="18" customFormat="1"/>
    <row r="838" s="18" customFormat="1"/>
    <row r="839" s="18" customFormat="1"/>
    <row r="840" s="18" customFormat="1"/>
    <row r="841" s="18" customFormat="1"/>
    <row r="842" s="18" customFormat="1"/>
    <row r="843" s="18" customFormat="1"/>
    <row r="844" s="18" customFormat="1"/>
    <row r="845" s="18" customFormat="1"/>
    <row r="846" s="18" customFormat="1"/>
    <row r="847" s="18" customFormat="1"/>
    <row r="848" s="18" customFormat="1"/>
    <row r="849" s="18" customFormat="1"/>
    <row r="850" s="18" customFormat="1"/>
    <row r="851" s="18" customFormat="1"/>
    <row r="852" s="18" customFormat="1"/>
    <row r="853" s="18" customFormat="1"/>
    <row r="854" s="18" customFormat="1"/>
    <row r="855" s="18" customFormat="1"/>
    <row r="856" s="18" customFormat="1"/>
    <row r="857" s="18" customFormat="1"/>
    <row r="858" s="18" customFormat="1"/>
    <row r="859" s="18" customFormat="1"/>
    <row r="860" s="18" customFormat="1"/>
    <row r="861" s="18" customFormat="1"/>
    <row r="862" s="18" customFormat="1"/>
    <row r="863" s="18" customFormat="1"/>
    <row r="864" s="18" customFormat="1"/>
    <row r="865" s="18" customFormat="1"/>
    <row r="866" s="18" customFormat="1"/>
    <row r="867" s="18" customFormat="1"/>
    <row r="868" s="18" customFormat="1"/>
    <row r="869" s="18" customFormat="1"/>
    <row r="870" s="18" customFormat="1"/>
    <row r="871" s="18" customFormat="1"/>
    <row r="872" s="18" customFormat="1"/>
    <row r="873" s="18" customFormat="1"/>
    <row r="874" s="18" customFormat="1"/>
    <row r="875" s="18" customFormat="1"/>
    <row r="876" s="18" customFormat="1"/>
    <row r="877" s="18" customFormat="1"/>
    <row r="878" s="18" customFormat="1"/>
    <row r="879" s="18" customFormat="1"/>
    <row r="880" s="18" customFormat="1"/>
    <row r="881" s="18" customFormat="1"/>
    <row r="882" s="18" customFormat="1"/>
    <row r="883" s="18" customFormat="1"/>
    <row r="884" s="18" customFormat="1"/>
    <row r="885" s="18" customFormat="1"/>
    <row r="886" s="18" customFormat="1"/>
    <row r="887" s="18" customFormat="1"/>
    <row r="888" s="18" customFormat="1"/>
    <row r="889" s="18" customFormat="1"/>
    <row r="890" s="18" customFormat="1"/>
    <row r="891" s="18" customFormat="1"/>
    <row r="892" s="18" customFormat="1"/>
    <row r="893" s="18" customFormat="1"/>
    <row r="894" s="18" customFormat="1"/>
    <row r="895" s="18" customFormat="1"/>
    <row r="896" s="18" customFormat="1"/>
    <row r="897" s="18" customFormat="1"/>
    <row r="898" s="18" customFormat="1"/>
    <row r="899" s="18" customFormat="1"/>
    <row r="900" s="18" customFormat="1"/>
    <row r="901" s="18" customFormat="1"/>
    <row r="902" s="18" customFormat="1"/>
    <row r="903" s="18" customFormat="1"/>
    <row r="904" s="18" customFormat="1"/>
    <row r="905" s="18" customFormat="1"/>
    <row r="906" s="18" customFormat="1"/>
    <row r="907" s="18" customFormat="1"/>
    <row r="908" s="18" customFormat="1"/>
    <row r="909" s="18" customFormat="1"/>
    <row r="910" s="18" customFormat="1"/>
    <row r="911" s="18" customFormat="1"/>
    <row r="912" s="18" customFormat="1"/>
    <row r="913" s="18" customFormat="1"/>
    <row r="914" s="18" customFormat="1"/>
    <row r="915" s="18" customFormat="1"/>
    <row r="916" s="18" customFormat="1"/>
    <row r="917" s="18" customFormat="1"/>
    <row r="918" s="18" customFormat="1"/>
    <row r="919" s="18" customFormat="1"/>
    <row r="920" s="18" customFormat="1"/>
    <row r="921" s="18" customFormat="1"/>
    <row r="922" s="18" customFormat="1"/>
    <row r="923" s="18" customFormat="1"/>
    <row r="924" s="18" customFormat="1"/>
    <row r="925" s="18" customFormat="1"/>
    <row r="926" s="18" customFormat="1"/>
    <row r="927" s="18" customFormat="1"/>
    <row r="928" s="18" customFormat="1"/>
    <row r="929" s="18" customFormat="1"/>
    <row r="930" s="18" customFormat="1"/>
    <row r="931" s="18" customFormat="1"/>
    <row r="932" s="18" customFormat="1"/>
    <row r="933" s="18" customFormat="1"/>
    <row r="934" s="18" customFormat="1"/>
    <row r="935" s="18" customFormat="1"/>
    <row r="936" s="18" customFormat="1"/>
    <row r="937" s="18" customFormat="1"/>
    <row r="938" s="18" customFormat="1"/>
    <row r="939" s="18" customFormat="1"/>
    <row r="940" s="18" customFormat="1"/>
    <row r="941" s="18" customFormat="1"/>
    <row r="942" s="18" customFormat="1"/>
    <row r="943" s="18" customFormat="1"/>
    <row r="944" s="18" customFormat="1"/>
    <row r="945" s="18" customFormat="1"/>
    <row r="946" s="18" customFormat="1"/>
    <row r="947" s="18" customFormat="1"/>
    <row r="948" s="18" customFormat="1"/>
    <row r="949" s="18" customFormat="1"/>
    <row r="950" s="18" customFormat="1"/>
    <row r="951" s="18" customFormat="1"/>
    <row r="952" s="18" customFormat="1"/>
    <row r="953" s="18" customFormat="1"/>
    <row r="954" s="18" customFormat="1"/>
    <row r="955" s="18" customFormat="1"/>
    <row r="956" s="18" customFormat="1"/>
    <row r="957" s="18" customFormat="1"/>
    <row r="958" s="18" customFormat="1"/>
    <row r="959" s="18" customFormat="1"/>
    <row r="960" s="18" customFormat="1"/>
    <row r="961" s="18" customFormat="1"/>
    <row r="962" s="18" customFormat="1"/>
    <row r="963" s="18" customFormat="1"/>
    <row r="964" s="18" customFormat="1"/>
    <row r="965" s="18" customFormat="1"/>
    <row r="966" s="18" customFormat="1"/>
    <row r="967" s="18" customFormat="1"/>
    <row r="968" s="18" customFormat="1"/>
    <row r="969" s="18" customFormat="1"/>
    <row r="970" s="18" customFormat="1"/>
    <row r="971" s="18" customFormat="1"/>
    <row r="972" s="18" customFormat="1"/>
    <row r="973" s="18" customFormat="1"/>
    <row r="974" s="18" customFormat="1"/>
    <row r="975" s="18" customFormat="1"/>
    <row r="976" s="18" customFormat="1"/>
    <row r="977" s="18" customFormat="1"/>
    <row r="978" s="18" customFormat="1"/>
    <row r="979" s="18" customFormat="1"/>
    <row r="980" s="18" customFormat="1"/>
    <row r="981" s="18" customFormat="1"/>
    <row r="982" s="18" customFormat="1"/>
    <row r="983" s="18" customFormat="1"/>
    <row r="984" s="18" customFormat="1"/>
    <row r="985" s="18" customFormat="1"/>
    <row r="986" s="18" customFormat="1"/>
    <row r="987" s="18" customFormat="1"/>
    <row r="988" s="18" customFormat="1"/>
    <row r="989" s="18" customFormat="1"/>
    <row r="990" s="18" customFormat="1"/>
    <row r="991" s="18" customFormat="1"/>
    <row r="992" s="18" customFormat="1"/>
    <row r="993" s="18" customFormat="1"/>
    <row r="994" s="18" customFormat="1"/>
    <row r="995" s="18" customFormat="1"/>
    <row r="996" s="18" customFormat="1"/>
    <row r="997" s="18" customFormat="1"/>
    <row r="998" s="18" customFormat="1"/>
    <row r="999" s="18" customFormat="1"/>
    <row r="1000" s="18" customFormat="1"/>
    <row r="1001" s="18" customFormat="1"/>
    <row r="1002" s="18" customFormat="1"/>
    <row r="1003" s="18" customFormat="1"/>
    <row r="1004" s="18" customFormat="1"/>
    <row r="1005" s="18" customFormat="1"/>
    <row r="1006" s="18" customFormat="1"/>
    <row r="1007" s="18" customFormat="1"/>
    <row r="1008" s="18" customFormat="1"/>
    <row r="1009" s="18" customFormat="1"/>
    <row r="1010" s="18" customFormat="1"/>
    <row r="1011" s="18" customFormat="1"/>
    <row r="1012" s="18" customFormat="1"/>
    <row r="1013" s="18" customFormat="1"/>
    <row r="1014" s="18" customFormat="1"/>
    <row r="1015" s="18" customFormat="1"/>
    <row r="1016" s="18" customFormat="1"/>
    <row r="1017" s="18" customFormat="1"/>
    <row r="1018" s="18" customFormat="1"/>
    <row r="1019" s="18" customFormat="1"/>
    <row r="1020" s="18" customFormat="1"/>
    <row r="1021" s="18" customFormat="1"/>
    <row r="1022" s="18" customFormat="1"/>
    <row r="1023" s="18" customFormat="1"/>
    <row r="1024" s="18" customFormat="1"/>
    <row r="1025" s="18" customFormat="1"/>
    <row r="1026" s="18" customFormat="1"/>
    <row r="1027" s="18" customFormat="1"/>
    <row r="1028" s="18" customFormat="1"/>
    <row r="1029" s="18" customFormat="1"/>
    <row r="1030" s="18" customFormat="1"/>
    <row r="1031" s="18" customFormat="1"/>
    <row r="1032" s="18" customFormat="1"/>
    <row r="1033" s="18" customFormat="1"/>
    <row r="1034" s="18" customFormat="1"/>
    <row r="1035" s="18" customFormat="1"/>
    <row r="1036" s="18" customFormat="1"/>
    <row r="1037" s="18" customFormat="1"/>
    <row r="1038" s="18" customFormat="1"/>
    <row r="1039" s="18" customFormat="1"/>
    <row r="1040" s="18" customFormat="1"/>
    <row r="1041" s="18" customFormat="1"/>
    <row r="1042" s="18" customFormat="1"/>
    <row r="1043" s="18" customFormat="1"/>
    <row r="1044" s="18" customFormat="1"/>
    <row r="1045" s="18" customFormat="1"/>
    <row r="1046" s="18" customFormat="1"/>
    <row r="1047" s="18" customFormat="1"/>
    <row r="1048" s="18" customFormat="1"/>
    <row r="1049" s="18" customFormat="1"/>
    <row r="1050" s="18" customFormat="1"/>
    <row r="1051" s="18" customFormat="1"/>
    <row r="1052" s="18" customFormat="1"/>
    <row r="1053" s="18" customFormat="1"/>
    <row r="1054" s="18" customFormat="1"/>
    <row r="1055" s="18" customFormat="1"/>
    <row r="1056" s="18" customFormat="1"/>
    <row r="1057" s="18" customFormat="1"/>
    <row r="1058" s="18" customFormat="1"/>
    <row r="1059" s="18" customFormat="1"/>
    <row r="1060" s="18" customFormat="1"/>
    <row r="1061" s="18" customFormat="1"/>
    <row r="1062" s="18" customFormat="1"/>
    <row r="1063" s="18" customFormat="1"/>
    <row r="1064" s="18" customFormat="1"/>
    <row r="1065" s="18" customFormat="1"/>
    <row r="1066" s="18" customFormat="1"/>
    <row r="1067" s="18" customFormat="1"/>
    <row r="1068" s="18" customFormat="1"/>
    <row r="1069" s="18" customFormat="1"/>
    <row r="1070" s="18" customFormat="1"/>
    <row r="1071" s="18" customFormat="1"/>
    <row r="1072" s="18" customFormat="1"/>
    <row r="1073" s="18" customFormat="1"/>
    <row r="1074" s="18" customFormat="1"/>
    <row r="1075" s="18" customFormat="1"/>
    <row r="1076" s="18" customFormat="1"/>
    <row r="1077" s="18" customFormat="1"/>
    <row r="1078" s="18" customFormat="1"/>
    <row r="1079" s="18" customFormat="1"/>
    <row r="1080" s="18" customFormat="1"/>
    <row r="1081" s="18" customFormat="1"/>
    <row r="1082" s="18" customFormat="1"/>
    <row r="1083" s="18" customFormat="1"/>
    <row r="1084" s="18" customFormat="1"/>
    <row r="1085" s="18" customFormat="1"/>
    <row r="1086" s="18" customFormat="1"/>
    <row r="1087" s="18" customFormat="1"/>
    <row r="1088" s="18" customFormat="1"/>
    <row r="1089" s="18" customFormat="1"/>
    <row r="1090" s="18" customFormat="1"/>
    <row r="1091" s="18" customFormat="1"/>
    <row r="1092" s="18" customFormat="1"/>
    <row r="1093" s="18" customFormat="1"/>
    <row r="1094" s="18" customFormat="1"/>
    <row r="1095" s="18" customFormat="1"/>
    <row r="1096" s="18" customFormat="1"/>
    <row r="1097" s="18" customFormat="1"/>
    <row r="1098" s="18" customFormat="1"/>
    <row r="1099" s="18" customFormat="1"/>
    <row r="1100" s="18" customFormat="1"/>
    <row r="1101" s="18" customFormat="1"/>
    <row r="1102" s="18" customFormat="1"/>
    <row r="1103" s="18" customFormat="1"/>
    <row r="1104" s="18" customFormat="1"/>
    <row r="1105" s="18" customFormat="1"/>
    <row r="1106" s="18" customFormat="1"/>
    <row r="1107" s="18" customFormat="1"/>
    <row r="1108" s="18" customFormat="1"/>
    <row r="1109" s="18" customFormat="1"/>
    <row r="1110" s="18" customFormat="1"/>
    <row r="1111" s="18" customFormat="1"/>
    <row r="1112" s="18" customFormat="1"/>
    <row r="1113" s="18" customFormat="1"/>
    <row r="1114" s="18" customFormat="1"/>
    <row r="1115" s="18" customFormat="1"/>
    <row r="1116" s="18" customFormat="1"/>
    <row r="1117" s="18" customFormat="1"/>
    <row r="1118" s="18" customFormat="1"/>
    <row r="1119" s="18" customFormat="1"/>
    <row r="1120" s="18" customFormat="1"/>
    <row r="1121" s="18" customFormat="1"/>
    <row r="1122" s="18" customFormat="1"/>
    <row r="1123" s="18" customFormat="1"/>
    <row r="1124" s="18" customFormat="1"/>
    <row r="1125" s="18" customFormat="1"/>
    <row r="1126" s="18" customFormat="1"/>
    <row r="1127" s="18" customFormat="1"/>
    <row r="1128" s="18" customFormat="1"/>
    <row r="1129" s="18" customFormat="1"/>
    <row r="1130" s="18" customFormat="1"/>
    <row r="1131" s="18" customFormat="1"/>
    <row r="1132" s="18" customFormat="1"/>
    <row r="1133" s="18" customFormat="1"/>
    <row r="1134" s="18" customFormat="1"/>
    <row r="1135" s="18" customFormat="1"/>
    <row r="1136" s="18" customFormat="1"/>
    <row r="1137" s="18" customFormat="1"/>
    <row r="1138" s="18" customFormat="1"/>
    <row r="1139" s="18" customFormat="1"/>
    <row r="1140" s="18" customFormat="1"/>
    <row r="1141" s="18" customFormat="1"/>
    <row r="1142" s="18" customFormat="1"/>
    <row r="1143" s="18" customFormat="1"/>
    <row r="1144" s="18" customFormat="1"/>
    <row r="1145" s="18" customFormat="1"/>
    <row r="1146" s="18" customFormat="1"/>
    <row r="1147" s="18" customFormat="1"/>
    <row r="1148" s="18" customFormat="1"/>
    <row r="1149" s="18" customFormat="1"/>
    <row r="1150" s="18" customFormat="1"/>
    <row r="1151" s="18" customFormat="1"/>
    <row r="1152" s="18" customFormat="1"/>
    <row r="1153" s="18" customFormat="1"/>
    <row r="1154" s="18" customFormat="1"/>
    <row r="1155" s="18" customFormat="1"/>
    <row r="1156" s="18" customFormat="1"/>
    <row r="1157" s="18" customFormat="1"/>
    <row r="1158" s="18" customFormat="1"/>
    <row r="1159" s="18" customFormat="1"/>
    <row r="1160" s="18" customFormat="1"/>
    <row r="1161" s="18" customFormat="1"/>
    <row r="1162" s="18" customFormat="1"/>
    <row r="1163" s="18" customFormat="1"/>
    <row r="1164" s="18" customFormat="1"/>
    <row r="1165" s="18" customFormat="1"/>
    <row r="1166" s="18" customFormat="1"/>
    <row r="1167" s="18" customFormat="1"/>
    <row r="1168" s="18" customFormat="1"/>
    <row r="1169" s="18" customFormat="1"/>
    <row r="1170" s="18" customFormat="1"/>
    <row r="1171" s="18" customFormat="1"/>
    <row r="1172" s="18" customFormat="1"/>
    <row r="1173" s="18" customFormat="1"/>
    <row r="1174" s="18" customFormat="1"/>
    <row r="1175" s="18" customFormat="1"/>
    <row r="1176" s="18" customFormat="1"/>
    <row r="1177" s="18" customFormat="1"/>
    <row r="1178" s="18" customFormat="1"/>
    <row r="1179" s="18" customFormat="1"/>
    <row r="1180" s="18" customFormat="1"/>
    <row r="1181" s="18" customFormat="1"/>
    <row r="1182" s="18" customFormat="1"/>
    <row r="1183" s="18" customFormat="1"/>
    <row r="1184" s="18" customFormat="1"/>
    <row r="1185" s="18" customFormat="1"/>
    <row r="1186" s="18" customFormat="1"/>
    <row r="1187" s="18" customFormat="1"/>
    <row r="1188" s="18" customFormat="1"/>
    <row r="1189" s="18" customFormat="1"/>
    <row r="1190" s="18" customFormat="1"/>
    <row r="1191" s="18" customFormat="1"/>
    <row r="1192" s="18" customFormat="1"/>
    <row r="1193" s="18" customFormat="1"/>
    <row r="1194" s="18" customFormat="1"/>
    <row r="1195" s="18" customFormat="1"/>
    <row r="1196" s="18" customFormat="1"/>
    <row r="1197" s="18" customFormat="1"/>
    <row r="1198" s="18" customFormat="1"/>
    <row r="1199" s="18" customFormat="1"/>
    <row r="1200" s="18" customFormat="1"/>
    <row r="1201" s="18" customFormat="1"/>
    <row r="1202" s="18" customFormat="1"/>
    <row r="1203" s="18" customFormat="1"/>
    <row r="1204" s="18" customFormat="1"/>
    <row r="1205" s="18" customFormat="1"/>
    <row r="1206" s="18" customFormat="1"/>
    <row r="1207" s="18" customFormat="1"/>
    <row r="1208" s="18" customFormat="1"/>
    <row r="1209" s="18" customFormat="1"/>
    <row r="1210" s="18" customFormat="1"/>
    <row r="1211" s="18" customFormat="1"/>
    <row r="1212" s="18" customFormat="1"/>
    <row r="1213" s="18" customFormat="1"/>
    <row r="1214" s="18" customFormat="1"/>
    <row r="1215" s="18" customFormat="1"/>
    <row r="1216" s="18" customFormat="1"/>
    <row r="1217" s="18" customFormat="1"/>
    <row r="1218" s="18" customFormat="1"/>
    <row r="1219" s="18" customFormat="1"/>
    <row r="1220" s="18" customFormat="1"/>
    <row r="1221" s="18" customFormat="1"/>
    <row r="1222" s="18" customFormat="1"/>
    <row r="1223" s="18" customFormat="1"/>
    <row r="1224" s="18" customFormat="1"/>
    <row r="1225" s="18" customFormat="1"/>
    <row r="1226" s="18" customFormat="1"/>
    <row r="1227" s="18" customFormat="1"/>
    <row r="1228" s="18" customFormat="1"/>
    <row r="1229" s="18" customFormat="1"/>
    <row r="1230" s="18" customFormat="1"/>
    <row r="1231" s="18" customFormat="1"/>
    <row r="1232" s="18" customFormat="1"/>
    <row r="1233" s="18" customFormat="1"/>
    <row r="1234" s="18" customFormat="1"/>
    <row r="1235" s="18" customFormat="1"/>
    <row r="1236" s="18" customFormat="1"/>
    <row r="1237" s="18" customFormat="1"/>
    <row r="1238" s="18" customFormat="1"/>
    <row r="1239" s="18" customFormat="1"/>
    <row r="1240" s="18" customFormat="1"/>
    <row r="1241" s="18" customFormat="1"/>
    <row r="1242" s="18" customFormat="1"/>
    <row r="1243" s="18" customFormat="1"/>
    <row r="1244" s="18" customFormat="1"/>
    <row r="1245" s="18" customFormat="1"/>
    <row r="1246" s="18" customFormat="1"/>
    <row r="1247" s="18" customFormat="1"/>
    <row r="1248" s="18" customFormat="1"/>
    <row r="1249" s="18" customFormat="1"/>
    <row r="1250" s="18" customFormat="1"/>
    <row r="1251" s="18" customFormat="1"/>
    <row r="1252" s="18" customFormat="1"/>
    <row r="1253" s="18" customFormat="1"/>
    <row r="1254" s="18" customFormat="1"/>
    <row r="1255" s="18" customFormat="1"/>
    <row r="1256" s="18" customFormat="1"/>
    <row r="1257" s="18" customFormat="1"/>
    <row r="1258" s="18" customFormat="1"/>
    <row r="1259" s="18" customFormat="1"/>
    <row r="1260" s="18" customFormat="1"/>
    <row r="1261" s="18" customFormat="1"/>
    <row r="1262" s="18" customFormat="1"/>
    <row r="1263" s="18" customFormat="1"/>
    <row r="1264" s="18" customFormat="1"/>
    <row r="1265" s="18" customFormat="1"/>
    <row r="1266" s="18" customFormat="1"/>
    <row r="1267" s="18" customFormat="1"/>
    <row r="1268" s="18" customFormat="1"/>
    <row r="1269" s="18" customFormat="1"/>
    <row r="1270" s="18" customFormat="1"/>
    <row r="1271" s="18" customFormat="1"/>
    <row r="1272" s="18" customFormat="1"/>
    <row r="1273" s="18" customFormat="1"/>
    <row r="1274" s="18" customFormat="1"/>
    <row r="1275" s="18" customFormat="1"/>
    <row r="1276" s="18" customFormat="1"/>
    <row r="1277" s="18" customFormat="1"/>
    <row r="1278" s="18" customFormat="1"/>
    <row r="1279" s="18" customFormat="1"/>
    <row r="1280" s="18" customFormat="1"/>
    <row r="1281" s="18" customFormat="1"/>
    <row r="1282" s="18" customFormat="1"/>
    <row r="1283" s="18" customFormat="1"/>
    <row r="1284" s="18" customFormat="1"/>
    <row r="1285" s="18" customFormat="1"/>
    <row r="1286" s="18" customFormat="1"/>
    <row r="1287" s="18" customFormat="1"/>
    <row r="1288" s="18" customFormat="1"/>
    <row r="1289" s="18" customFormat="1"/>
    <row r="1290" s="18" customFormat="1"/>
    <row r="1291" s="18" customFormat="1"/>
    <row r="1292" s="18" customFormat="1"/>
    <row r="1293" s="18" customFormat="1"/>
    <row r="1294" s="18" customFormat="1"/>
    <row r="1295" s="18" customFormat="1"/>
    <row r="1296" s="18" customFormat="1"/>
    <row r="1297" s="18" customFormat="1"/>
    <row r="1298" s="18" customFormat="1"/>
    <row r="1299" s="18" customFormat="1"/>
    <row r="1300" s="18" customFormat="1"/>
    <row r="1301" s="18" customFormat="1"/>
    <row r="1302" s="18" customFormat="1"/>
    <row r="1303" s="18" customFormat="1"/>
    <row r="1304" s="18" customFormat="1"/>
    <row r="1305" s="18" customFormat="1"/>
    <row r="1306" s="18" customFormat="1"/>
    <row r="1307" s="18" customFormat="1"/>
    <row r="1308" s="18" customFormat="1"/>
    <row r="1309" s="18" customFormat="1"/>
    <row r="1310" s="18" customFormat="1"/>
    <row r="1311" s="18" customFormat="1"/>
    <row r="1312" s="18" customFormat="1"/>
    <row r="1313" s="18" customFormat="1"/>
    <row r="1314" s="18" customFormat="1"/>
    <row r="1315" s="18" customFormat="1"/>
    <row r="1316" s="18" customFormat="1"/>
    <row r="1317" s="18" customFormat="1"/>
    <row r="1318" s="18" customFormat="1"/>
    <row r="1319" s="18" customFormat="1"/>
    <row r="1320" s="18" customFormat="1"/>
    <row r="1321" s="18" customFormat="1"/>
    <row r="1322" s="18" customFormat="1"/>
    <row r="1323" s="18" customFormat="1"/>
    <row r="1324" s="18" customFormat="1"/>
    <row r="1325" s="18" customFormat="1"/>
    <row r="1326" s="18" customFormat="1"/>
    <row r="1327" s="18" customFormat="1"/>
    <row r="1328" s="18" customFormat="1"/>
    <row r="1329" s="18" customFormat="1"/>
    <row r="1330" s="18" customFormat="1"/>
    <row r="1331" s="18" customFormat="1"/>
    <row r="1332" s="18" customFormat="1"/>
    <row r="1333" s="18" customFormat="1"/>
    <row r="1334" s="18" customFormat="1"/>
    <row r="1335" s="18" customFormat="1"/>
    <row r="1336" s="18" customFormat="1"/>
    <row r="1337" s="18" customFormat="1"/>
    <row r="1338" s="18" customFormat="1"/>
    <row r="1339" s="18" customFormat="1"/>
    <row r="1340" s="18" customFormat="1"/>
    <row r="1341" s="18" customFormat="1"/>
    <row r="1342" s="18" customFormat="1"/>
    <row r="1343" s="18" customFormat="1"/>
    <row r="1344" s="18" customFormat="1"/>
    <row r="1345" s="18" customFormat="1"/>
    <row r="1346" s="18" customFormat="1"/>
    <row r="1347" s="18" customFormat="1"/>
    <row r="1348" s="18" customFormat="1"/>
    <row r="1349" s="18" customFormat="1"/>
    <row r="1350" s="18" customFormat="1"/>
    <row r="1351" s="18" customFormat="1"/>
    <row r="1352" s="18" customFormat="1"/>
    <row r="1353" s="18" customFormat="1"/>
    <row r="1354" s="18" customFormat="1"/>
    <row r="1355" s="18" customFormat="1"/>
    <row r="1356" s="18" customFormat="1"/>
    <row r="1357" s="18" customFormat="1"/>
    <row r="1358" s="18" customFormat="1"/>
    <row r="1359" s="18" customFormat="1"/>
    <row r="1360" s="18" customFormat="1"/>
    <row r="1361" s="18" customFormat="1"/>
    <row r="1362" s="18" customFormat="1"/>
    <row r="1363" s="18" customFormat="1"/>
    <row r="1364" s="18" customFormat="1"/>
    <row r="1365" s="18" customFormat="1"/>
    <row r="1366" s="18" customFormat="1"/>
    <row r="1367" s="18" customFormat="1"/>
    <row r="1368" s="18" customFormat="1"/>
    <row r="1369" s="18" customFormat="1"/>
    <row r="1370" s="18" customFormat="1"/>
    <row r="1371" s="18" customFormat="1"/>
    <row r="1372" s="18" customFormat="1"/>
    <row r="1373" s="18" customFormat="1"/>
    <row r="1374" s="18" customFormat="1"/>
    <row r="1375" s="18" customFormat="1"/>
    <row r="1376" s="18" customFormat="1"/>
    <row r="1377" s="18" customFormat="1"/>
    <row r="1378" s="18" customFormat="1"/>
    <row r="1379" s="18" customFormat="1"/>
    <row r="1380" s="18" customFormat="1"/>
    <row r="1381" s="18" customFormat="1"/>
    <row r="1382" s="18" customFormat="1"/>
    <row r="1383" s="18" customFormat="1"/>
    <row r="1384" s="18" customFormat="1"/>
    <row r="1385" s="18" customFormat="1"/>
    <row r="1386" s="18" customFormat="1"/>
    <row r="1387" s="18" customFormat="1"/>
    <row r="1388" s="18" customFormat="1"/>
    <row r="1389" s="18" customFormat="1"/>
    <row r="1390" s="18" customFormat="1"/>
    <row r="1391" s="18" customFormat="1"/>
    <row r="1392" s="18" customFormat="1"/>
    <row r="1393" s="18" customFormat="1"/>
    <row r="1394" s="18" customFormat="1"/>
    <row r="1395" s="18" customFormat="1"/>
    <row r="1396" s="18" customFormat="1"/>
    <row r="1397" s="18" customFormat="1"/>
    <row r="1398" s="18" customFormat="1"/>
    <row r="1399" s="18" customFormat="1"/>
    <row r="1400" s="18" customFormat="1"/>
    <row r="1401" s="18" customFormat="1"/>
    <row r="1402" s="18" customFormat="1"/>
    <row r="1403" s="18" customFormat="1"/>
    <row r="1404" s="18" customFormat="1"/>
    <row r="1405" s="18" customFormat="1"/>
    <row r="1406" s="18" customFormat="1"/>
    <row r="1407" s="18" customFormat="1"/>
    <row r="1408" s="18" customFormat="1"/>
    <row r="1409" s="18" customFormat="1"/>
    <row r="1410" s="18" customFormat="1"/>
    <row r="1411" s="18" customFormat="1"/>
    <row r="1412" s="18" customFormat="1"/>
    <row r="1413" s="18" customFormat="1"/>
    <row r="1414" s="18" customFormat="1"/>
    <row r="1415" s="18" customFormat="1"/>
    <row r="1416" s="18" customFormat="1"/>
    <row r="1417" s="18" customFormat="1"/>
    <row r="1418" s="18" customFormat="1"/>
    <row r="1419" s="18" customFormat="1"/>
    <row r="1420" s="18" customFormat="1"/>
    <row r="1421" s="18" customFormat="1"/>
    <row r="1422" s="18" customFormat="1"/>
    <row r="1423" s="18" customFormat="1"/>
    <row r="1424" s="18" customFormat="1"/>
    <row r="1425" s="18" customFormat="1"/>
    <row r="1426" s="18" customFormat="1"/>
    <row r="1427" s="18" customFormat="1"/>
    <row r="1428" s="18" customFormat="1"/>
    <row r="1429" s="18" customFormat="1"/>
    <row r="1430" s="18" customFormat="1"/>
    <row r="1431" s="18" customFormat="1"/>
    <row r="1432" s="18" customFormat="1"/>
    <row r="1433" s="18" customFormat="1"/>
    <row r="1434" s="18" customFormat="1"/>
    <row r="1435" s="18" customFormat="1"/>
    <row r="1436" s="18" customFormat="1"/>
    <row r="1437" s="18" customFormat="1"/>
    <row r="1438" s="18" customFormat="1"/>
    <row r="1439" s="18" customFormat="1"/>
    <row r="1440" s="18" customFormat="1"/>
    <row r="1441" s="18" customFormat="1"/>
    <row r="1442" s="18" customFormat="1"/>
    <row r="1443" s="18" customFormat="1"/>
    <row r="1444" s="18" customFormat="1"/>
    <row r="1445" s="18" customFormat="1"/>
    <row r="1446" s="18" customFormat="1"/>
    <row r="1447" s="18" customFormat="1"/>
    <row r="1448" s="18" customFormat="1"/>
    <row r="1449" s="18" customFormat="1"/>
    <row r="1450" s="18" customFormat="1"/>
    <row r="1451" s="18" customFormat="1"/>
    <row r="1452" s="18" customFormat="1"/>
    <row r="1453" s="18" customFormat="1"/>
    <row r="1454" s="18" customFormat="1"/>
    <row r="1455" s="18" customFormat="1"/>
    <row r="1456" s="18" customFormat="1"/>
    <row r="1457" s="18" customFormat="1"/>
    <row r="1458" s="18" customFormat="1"/>
    <row r="1459" s="18" customFormat="1"/>
    <row r="1460" s="18" customFormat="1"/>
    <row r="1461" s="18" customFormat="1"/>
    <row r="1462" s="18" customFormat="1"/>
    <row r="1463" s="18" customFormat="1"/>
    <row r="1464" s="18" customFormat="1"/>
    <row r="1465" s="18" customFormat="1"/>
    <row r="1466" s="18" customFormat="1"/>
    <row r="1467" s="18" customFormat="1"/>
    <row r="1468" s="18" customFormat="1"/>
    <row r="1469" s="18" customFormat="1"/>
    <row r="1470" s="18" customFormat="1"/>
    <row r="1471" s="18" customFormat="1"/>
    <row r="1472" s="18" customFormat="1"/>
    <row r="1473" s="18" customFormat="1"/>
    <row r="1474" s="18" customFormat="1"/>
    <row r="1475" s="18" customFormat="1"/>
    <row r="1476" s="18" customFormat="1"/>
    <row r="1477" s="18" customFormat="1"/>
    <row r="1478" s="18" customFormat="1"/>
    <row r="1479" s="18" customFormat="1"/>
    <row r="1480" s="18" customFormat="1"/>
    <row r="1481" s="18" customFormat="1"/>
    <row r="1482" s="18" customFormat="1"/>
    <row r="1483" s="18" customFormat="1"/>
    <row r="1484" s="18" customFormat="1"/>
    <row r="1485" s="18" customFormat="1"/>
    <row r="1486" s="18" customFormat="1"/>
    <row r="1487" s="18" customFormat="1"/>
    <row r="1488" s="18" customFormat="1"/>
    <row r="1489" s="18" customFormat="1"/>
    <row r="1490" s="18" customFormat="1"/>
    <row r="1491" s="18" customFormat="1"/>
    <row r="1492" s="18" customFormat="1"/>
    <row r="1493" s="18" customFormat="1"/>
    <row r="1494" s="18" customFormat="1"/>
    <row r="1495" s="18" customFormat="1"/>
    <row r="1496" s="18" customFormat="1"/>
    <row r="1497" s="18" customFormat="1"/>
    <row r="1498" s="18" customFormat="1"/>
    <row r="1499" s="18" customFormat="1"/>
    <row r="1500" s="18" customFormat="1"/>
    <row r="1501" s="18" customFormat="1"/>
    <row r="1502" s="18" customFormat="1"/>
    <row r="1503" s="18" customFormat="1"/>
    <row r="1504" s="18" customFormat="1"/>
    <row r="1505" s="18" customFormat="1"/>
    <row r="1506" s="18" customFormat="1"/>
    <row r="1507" s="18" customFormat="1"/>
    <row r="1508" s="18" customFormat="1"/>
    <row r="1509" s="18" customFormat="1"/>
    <row r="1510" s="18" customFormat="1"/>
    <row r="1511" s="18" customFormat="1"/>
    <row r="1512" s="18" customFormat="1"/>
    <row r="1513" s="18" customFormat="1"/>
    <row r="1514" s="18" customFormat="1"/>
    <row r="1515" s="18" customFormat="1"/>
    <row r="1516" s="18" customFormat="1"/>
    <row r="1517" s="18" customFormat="1"/>
    <row r="1518" s="18" customFormat="1"/>
    <row r="1519" s="18" customFormat="1"/>
    <row r="1520" s="18" customFormat="1"/>
    <row r="1521" s="18" customFormat="1"/>
    <row r="1522" s="18" customFormat="1"/>
    <row r="1523" s="18" customFormat="1"/>
    <row r="1524" s="18" customFormat="1"/>
    <row r="1525" s="18" customFormat="1"/>
    <row r="1526" s="18" customFormat="1"/>
    <row r="1527" s="18" customFormat="1"/>
    <row r="1528" s="18" customFormat="1"/>
    <row r="1529" s="18" customFormat="1"/>
    <row r="1530" s="18" customFormat="1"/>
    <row r="1531" s="18" customFormat="1"/>
    <row r="1532" s="18" customFormat="1"/>
    <row r="1533" s="18" customFormat="1"/>
    <row r="1534" s="18" customFormat="1"/>
    <row r="1535" s="18" customFormat="1"/>
    <row r="1536" s="18" customFormat="1"/>
    <row r="1537" s="18" customFormat="1"/>
    <row r="1538" s="18" customFormat="1"/>
    <row r="1539" s="18" customFormat="1"/>
    <row r="1540" s="18" customFormat="1"/>
    <row r="1541" s="18" customFormat="1"/>
    <row r="1542" s="18" customFormat="1"/>
    <row r="1543" s="18" customFormat="1"/>
    <row r="1544" s="18" customFormat="1"/>
    <row r="1545" s="18" customFormat="1"/>
    <row r="1546" s="18" customFormat="1"/>
    <row r="1547" s="18" customFormat="1"/>
    <row r="1548" s="18" customFormat="1"/>
    <row r="1549" s="18" customFormat="1"/>
    <row r="1550" s="18" customFormat="1"/>
    <row r="1551" s="18" customFormat="1"/>
    <row r="1552" s="18" customFormat="1"/>
    <row r="1553" s="18" customFormat="1"/>
    <row r="1554" s="18" customFormat="1"/>
    <row r="1555" s="18" customFormat="1"/>
    <row r="1556" s="18" customFormat="1"/>
    <row r="1557" s="18" customFormat="1"/>
    <row r="1558" s="18" customFormat="1"/>
    <row r="1559" s="18" customFormat="1"/>
    <row r="1560" s="18" customFormat="1"/>
    <row r="1561" s="18" customFormat="1"/>
    <row r="1562" s="18" customFormat="1"/>
    <row r="1563" s="18" customFormat="1"/>
    <row r="1564" s="18" customFormat="1"/>
    <row r="1565" s="18" customFormat="1"/>
    <row r="1566" s="18" customFormat="1"/>
    <row r="1567" s="18" customFormat="1"/>
    <row r="1568" s="18" customFormat="1"/>
    <row r="1569" s="18" customFormat="1"/>
    <row r="1570" s="18" customFormat="1"/>
    <row r="1571" s="18" customFormat="1"/>
    <row r="1572" s="18" customFormat="1"/>
    <row r="1573" s="18" customFormat="1"/>
    <row r="1574" s="18" customFormat="1"/>
    <row r="1575" s="18" customFormat="1"/>
    <row r="1576" s="18" customFormat="1"/>
    <row r="1577" s="18" customFormat="1"/>
    <row r="1578" s="18" customFormat="1"/>
    <row r="1579" s="18" customFormat="1"/>
    <row r="1580" s="18" customFormat="1"/>
    <row r="1581" s="18" customFormat="1"/>
    <row r="1582" s="18" customFormat="1"/>
    <row r="1583" s="18" customFormat="1"/>
    <row r="1584" s="18" customFormat="1"/>
    <row r="1585" s="18" customFormat="1"/>
    <row r="1586" s="18" customFormat="1"/>
    <row r="1587" s="18" customFormat="1"/>
    <row r="1588" s="18" customFormat="1"/>
    <row r="1589" s="18" customFormat="1"/>
    <row r="1590" s="18" customFormat="1"/>
    <row r="1591" s="18" customFormat="1"/>
    <row r="1592" s="18" customFormat="1"/>
    <row r="1593" s="18" customFormat="1"/>
    <row r="1594" s="18" customFormat="1"/>
    <row r="1595" s="18" customFormat="1"/>
    <row r="1596" s="18" customFormat="1"/>
    <row r="1597" s="18" customFormat="1"/>
    <row r="1598" s="18" customFormat="1"/>
    <row r="1599" s="18" customFormat="1"/>
    <row r="1600" s="18" customFormat="1"/>
    <row r="1601" s="18" customFormat="1"/>
    <row r="1602" s="18" customFormat="1"/>
    <row r="1603" s="18" customFormat="1"/>
    <row r="1604" s="18" customFormat="1"/>
    <row r="1605" s="18" customFormat="1"/>
    <row r="1606" s="18" customFormat="1"/>
    <row r="1607" s="18" customFormat="1"/>
    <row r="1608" s="18" customFormat="1"/>
    <row r="1609" s="18" customFormat="1"/>
    <row r="1610" s="18" customFormat="1"/>
    <row r="1611" s="18" customFormat="1"/>
    <row r="1612" s="18" customFormat="1"/>
    <row r="1613" s="18" customFormat="1"/>
    <row r="1614" s="18" customFormat="1"/>
    <row r="1615" s="18" customFormat="1"/>
    <row r="1616" s="18" customFormat="1"/>
    <row r="1617" s="18" customFormat="1"/>
    <row r="1618" s="18" customFormat="1"/>
    <row r="1619" s="18" customFormat="1"/>
    <row r="1620" s="18" customFormat="1"/>
    <row r="1621" s="18" customFormat="1"/>
    <row r="1622" s="18" customFormat="1"/>
    <row r="1623" s="18" customFormat="1"/>
    <row r="1624" s="18" customFormat="1"/>
    <row r="1625" s="18" customFormat="1"/>
    <row r="1626" s="18" customFormat="1"/>
    <row r="1627" s="18" customFormat="1"/>
    <row r="1628" s="18" customFormat="1"/>
    <row r="1629" s="18" customFormat="1"/>
    <row r="1630" s="18" customFormat="1"/>
    <row r="1631" s="18" customFormat="1"/>
    <row r="1632" s="18" customFormat="1"/>
    <row r="1633" s="18" customFormat="1"/>
    <row r="1634" s="18" customFormat="1"/>
    <row r="1635" s="18" customFormat="1"/>
    <row r="1636" s="18" customFormat="1"/>
    <row r="1637" s="18" customFormat="1"/>
    <row r="1638" s="18" customFormat="1"/>
    <row r="1639" s="18" customFormat="1"/>
    <row r="1640" s="18" customFormat="1"/>
    <row r="1641" s="18" customFormat="1"/>
    <row r="1642" s="18" customFormat="1"/>
    <row r="1643" s="18" customFormat="1"/>
    <row r="1644" s="18" customFormat="1"/>
    <row r="1645" s="18" customFormat="1"/>
    <row r="1646" s="18" customFormat="1"/>
    <row r="1647" s="18" customFormat="1"/>
    <row r="1648" s="18" customFormat="1"/>
    <row r="1649" s="18" customFormat="1"/>
    <row r="1650" s="18" customFormat="1"/>
    <row r="1651" s="18" customFormat="1"/>
    <row r="1652" s="18" customFormat="1"/>
    <row r="1653" s="18" customFormat="1"/>
    <row r="1654" s="18" customFormat="1"/>
    <row r="1655" s="18" customFormat="1"/>
    <row r="1656" s="18" customFormat="1"/>
    <row r="1657" s="18" customFormat="1"/>
    <row r="1658" s="18" customFormat="1"/>
    <row r="1659" s="18" customFormat="1"/>
    <row r="1660" s="18" customFormat="1"/>
    <row r="1661" s="18" customFormat="1"/>
    <row r="1662" s="18" customFormat="1"/>
    <row r="1663" s="18" customFormat="1"/>
    <row r="1664" s="18" customFormat="1"/>
    <row r="1665" s="18" customFormat="1"/>
    <row r="1666" s="18" customFormat="1"/>
    <row r="1667" s="18" customFormat="1"/>
    <row r="1668" s="18" customFormat="1"/>
    <row r="1669" s="18" customFormat="1"/>
    <row r="1670" s="18" customFormat="1"/>
    <row r="1671" s="18" customFormat="1"/>
    <row r="1672" s="18" customFormat="1"/>
    <row r="1673" s="18" customFormat="1"/>
    <row r="1674" s="18" customFormat="1"/>
    <row r="1675" s="18" customFormat="1"/>
    <row r="1676" s="18" customFormat="1"/>
    <row r="1677" s="18" customFormat="1"/>
    <row r="1678" s="18" customFormat="1"/>
    <row r="1679" s="18" customFormat="1"/>
    <row r="1680" s="18" customFormat="1"/>
    <row r="1681" s="18" customFormat="1"/>
    <row r="1682" s="18" customFormat="1"/>
    <row r="1683" s="18" customFormat="1"/>
    <row r="1684" s="18" customFormat="1"/>
    <row r="1685" s="18" customFormat="1"/>
    <row r="1686" s="18" customFormat="1"/>
    <row r="1687" s="18" customFormat="1"/>
    <row r="1688" s="18" customFormat="1"/>
    <row r="1689" s="18" customFormat="1"/>
    <row r="1690" s="18" customFormat="1"/>
    <row r="1691" s="18" customFormat="1"/>
    <row r="1692" s="18" customFormat="1"/>
    <row r="1693" s="18" customFormat="1"/>
    <row r="1694" s="18" customFormat="1"/>
    <row r="1695" s="18" customFormat="1"/>
    <row r="1696" s="18" customFormat="1"/>
    <row r="1697" s="18" customFormat="1"/>
    <row r="1698" s="18" customFormat="1"/>
    <row r="1699" s="18" customFormat="1"/>
    <row r="1700" s="18" customFormat="1"/>
    <row r="1701" s="18" customFormat="1"/>
    <row r="1702" s="18" customFormat="1"/>
    <row r="1703" s="18" customFormat="1"/>
    <row r="1704" s="18" customFormat="1"/>
    <row r="1705" s="18" customFormat="1"/>
    <row r="1706" s="18" customFormat="1"/>
    <row r="1707" s="18" customFormat="1"/>
    <row r="1708" s="18" customFormat="1"/>
    <row r="1709" s="18" customFormat="1"/>
    <row r="1710" s="18" customFormat="1"/>
    <row r="1711" s="18" customFormat="1"/>
    <row r="1712" s="18" customFormat="1"/>
    <row r="1713" s="18" customFormat="1"/>
    <row r="1714" s="18" customFormat="1"/>
    <row r="1715" s="18" customFormat="1"/>
    <row r="1716" s="18" customFormat="1"/>
    <row r="1717" s="18" customFormat="1"/>
    <row r="1718" s="18" customFormat="1"/>
    <row r="1719" s="18" customFormat="1"/>
    <row r="1720" s="18" customFormat="1"/>
    <row r="1721" s="18" customFormat="1"/>
    <row r="1722" s="18" customFormat="1"/>
    <row r="1723" s="18" customFormat="1"/>
    <row r="1724" s="18" customFormat="1"/>
    <row r="1725" s="18" customFormat="1"/>
    <row r="1726" s="18" customFormat="1"/>
    <row r="1727" s="18" customFormat="1"/>
    <row r="1728" s="18" customFormat="1"/>
    <row r="1729" s="18" customFormat="1"/>
    <row r="1730" s="18" customFormat="1"/>
    <row r="1731" s="18" customFormat="1"/>
    <row r="1732" s="18" customFormat="1"/>
    <row r="1733" s="18" customFormat="1"/>
    <row r="1734" s="18" customFormat="1"/>
    <row r="1735" s="18" customFormat="1"/>
    <row r="1736" s="18" customFormat="1"/>
    <row r="1737" s="18" customFormat="1"/>
    <row r="1738" s="18" customFormat="1"/>
    <row r="1739" s="18" customFormat="1"/>
    <row r="1740" s="18" customFormat="1"/>
    <row r="1741" s="18" customFormat="1"/>
    <row r="1742" s="18" customFormat="1"/>
    <row r="1743" s="18" customFormat="1"/>
    <row r="1744" s="18" customFormat="1"/>
    <row r="1745" s="18" customFormat="1"/>
    <row r="1746" s="18" customFormat="1"/>
    <row r="1747" s="18" customFormat="1"/>
    <row r="1748" s="18" customFormat="1"/>
    <row r="1749" s="18" customFormat="1"/>
    <row r="1750" s="18" customFormat="1"/>
    <row r="1751" s="18" customFormat="1"/>
    <row r="1752" s="18" customFormat="1"/>
    <row r="1753" s="18" customFormat="1"/>
    <row r="1754" s="18" customFormat="1"/>
    <row r="1755" s="18" customFormat="1"/>
    <row r="1756" s="18" customFormat="1"/>
    <row r="1757" s="18" customFormat="1"/>
    <row r="1758" s="18" customFormat="1"/>
    <row r="1759" s="18" customFormat="1"/>
    <row r="1760" s="18" customFormat="1"/>
    <row r="1761" s="18" customFormat="1"/>
    <row r="1762" s="18" customFormat="1"/>
    <row r="1763" s="18" customFormat="1"/>
    <row r="1764" s="18" customFormat="1"/>
    <row r="1765" s="18" customFormat="1"/>
    <row r="1766" s="18" customFormat="1"/>
    <row r="1767" s="18" customFormat="1"/>
    <row r="1768" s="18" customFormat="1"/>
    <row r="1769" s="18" customFormat="1"/>
    <row r="1770" s="18" customFormat="1"/>
    <row r="1771" s="18" customFormat="1"/>
    <row r="1772" s="18" customFormat="1"/>
    <row r="1773" s="18" customFormat="1"/>
    <row r="1774" s="18" customFormat="1"/>
    <row r="1775" s="18" customFormat="1"/>
    <row r="1776" s="18" customFormat="1"/>
    <row r="1777" s="18" customFormat="1"/>
    <row r="1778" s="18" customFormat="1"/>
    <row r="1779" s="18" customFormat="1"/>
    <row r="1780" s="18" customFormat="1"/>
    <row r="1781" s="18" customFormat="1"/>
    <row r="1782" s="18" customFormat="1"/>
    <row r="1783" s="18" customFormat="1"/>
    <row r="1784" s="18" customFormat="1"/>
    <row r="1785" s="18" customFormat="1"/>
    <row r="1786" s="18" customFormat="1"/>
    <row r="1787" s="18" customFormat="1"/>
    <row r="1788" s="18" customFormat="1"/>
    <row r="1789" s="18" customFormat="1"/>
    <row r="1790" s="18" customFormat="1"/>
    <row r="1791" s="18" customFormat="1"/>
    <row r="1792" s="18" customFormat="1"/>
    <row r="1793" s="18" customFormat="1"/>
    <row r="1794" s="18" customFormat="1"/>
    <row r="1795" s="18" customFormat="1"/>
    <row r="1796" s="18" customFormat="1"/>
    <row r="1797" s="18" customFormat="1"/>
    <row r="1798" s="18" customFormat="1"/>
    <row r="1799" s="18" customFormat="1"/>
    <row r="1800" s="18" customFormat="1"/>
    <row r="1801" s="18" customFormat="1"/>
    <row r="1802" s="18" customFormat="1"/>
    <row r="1803" s="18" customFormat="1"/>
    <row r="1804" s="18" customFormat="1"/>
    <row r="1805" s="18" customFormat="1"/>
    <row r="1806" s="18" customFormat="1"/>
    <row r="1807" s="18" customFormat="1"/>
    <row r="1808" s="18" customFormat="1"/>
    <row r="1809" s="18" customFormat="1"/>
    <row r="1810" s="18" customFormat="1"/>
    <row r="1811" s="18" customFormat="1"/>
    <row r="1812" s="18" customFormat="1"/>
    <row r="1813" s="18" customFormat="1"/>
    <row r="1814" s="18" customFormat="1"/>
    <row r="1815" s="18" customFormat="1"/>
    <row r="1816" s="18" customFormat="1"/>
    <row r="1817" s="18" customFormat="1"/>
    <row r="1818" s="18" customFormat="1"/>
    <row r="1819" s="18" customFormat="1"/>
    <row r="1820" s="18" customFormat="1"/>
    <row r="1821" s="18" customFormat="1"/>
    <row r="1822" s="18" customFormat="1"/>
    <row r="1823" s="18" customFormat="1"/>
    <row r="1824" s="18" customFormat="1"/>
    <row r="1825" s="18" customFormat="1"/>
    <row r="1826" s="18" customFormat="1"/>
    <row r="1827" s="18" customFormat="1"/>
    <row r="1828" s="18" customFormat="1"/>
    <row r="1829" s="18" customFormat="1"/>
    <row r="1830" s="18" customFormat="1"/>
    <row r="1831" s="18" customFormat="1"/>
    <row r="1832" s="18" customFormat="1"/>
    <row r="1833" s="18" customFormat="1"/>
    <row r="1834" s="18" customFormat="1"/>
    <row r="1835" s="18" customFormat="1"/>
    <row r="1836" s="18" customFormat="1"/>
    <row r="1837" s="18" customFormat="1"/>
    <row r="1838" s="18" customFormat="1"/>
    <row r="1839" s="18" customFormat="1"/>
    <row r="1840" s="18" customFormat="1"/>
    <row r="1841" s="18" customFormat="1"/>
    <row r="1842" s="18" customFormat="1"/>
    <row r="1843" s="18" customFormat="1"/>
    <row r="1844" s="18" customFormat="1"/>
    <row r="1845" s="18" customFormat="1"/>
    <row r="1846" s="18" customFormat="1"/>
    <row r="1847" s="18" customFormat="1"/>
    <row r="1848" s="18" customFormat="1"/>
    <row r="1849" s="18" customFormat="1"/>
    <row r="1850" s="18" customFormat="1"/>
    <row r="1851" s="18" customFormat="1"/>
    <row r="1852" s="18" customFormat="1"/>
    <row r="1853" s="18" customFormat="1"/>
    <row r="1854" s="18" customFormat="1"/>
    <row r="1855" s="18" customFormat="1"/>
    <row r="1856" s="18" customFormat="1"/>
    <row r="1857" s="18" customFormat="1"/>
    <row r="1858" s="18" customFormat="1"/>
    <row r="1859" s="18" customFormat="1"/>
    <row r="1860" s="18" customFormat="1"/>
    <row r="1861" s="18" customFormat="1"/>
    <row r="1862" s="18" customFormat="1"/>
    <row r="1863" s="18" customFormat="1"/>
    <row r="1864" s="18" customFormat="1"/>
    <row r="1865" s="18" customFormat="1"/>
    <row r="1866" s="18" customFormat="1"/>
    <row r="1867" s="18" customFormat="1"/>
    <row r="1868" s="18" customFormat="1"/>
    <row r="1869" s="18" customFormat="1"/>
    <row r="1870" s="18" customFormat="1"/>
    <row r="1871" s="18" customFormat="1"/>
    <row r="1872" s="18" customFormat="1"/>
    <row r="1873" s="18" customFormat="1"/>
    <row r="1874" s="18" customFormat="1"/>
    <row r="1875" s="18" customFormat="1"/>
    <row r="1876" s="18" customFormat="1"/>
    <row r="1877" s="18" customFormat="1"/>
    <row r="1878" s="18" customFormat="1"/>
    <row r="1879" s="18" customFormat="1"/>
    <row r="1880" s="18" customFormat="1"/>
    <row r="1881" s="18" customFormat="1"/>
    <row r="1882" s="18" customFormat="1"/>
    <row r="1883" s="18" customFormat="1"/>
    <row r="1884" s="18" customFormat="1"/>
    <row r="1885" s="18" customFormat="1"/>
    <row r="1886" s="18" customFormat="1"/>
    <row r="1887" s="18" customFormat="1"/>
    <row r="1888" s="18" customFormat="1"/>
    <row r="1889" s="18" customFormat="1"/>
    <row r="1890" s="18" customFormat="1"/>
    <row r="1891" s="18" customFormat="1"/>
    <row r="1892" s="18" customFormat="1"/>
    <row r="1893" s="18" customFormat="1"/>
    <row r="1894" s="18" customFormat="1"/>
    <row r="1895" s="18" customFormat="1"/>
    <row r="1896" s="18" customFormat="1"/>
    <row r="1897" s="18" customFormat="1"/>
    <row r="1898" s="18" customFormat="1"/>
    <row r="1899" s="18" customFormat="1"/>
    <row r="1900" s="18" customFormat="1"/>
    <row r="1901" s="18" customFormat="1"/>
    <row r="1902" s="18" customFormat="1"/>
    <row r="1903" s="18" customFormat="1"/>
    <row r="1904" s="18" customFormat="1"/>
    <row r="1905" s="18" customFormat="1"/>
    <row r="1906" s="18" customFormat="1"/>
    <row r="1907" s="18" customFormat="1"/>
    <row r="1908" s="18" customFormat="1"/>
    <row r="1909" s="18" customFormat="1"/>
    <row r="1910" s="18" customFormat="1"/>
    <row r="1911" s="18" customFormat="1"/>
    <row r="1912" s="18" customFormat="1"/>
    <row r="1913" s="18" customFormat="1"/>
    <row r="1914" s="18" customFormat="1"/>
    <row r="1915" s="18" customFormat="1"/>
    <row r="1916" s="18" customFormat="1"/>
    <row r="1917" s="18" customFormat="1"/>
    <row r="1918" s="18" customFormat="1"/>
    <row r="1919" s="18" customFormat="1"/>
    <row r="1920" s="18" customFormat="1"/>
    <row r="1921" s="18" customFormat="1"/>
    <row r="1922" s="18" customFormat="1"/>
    <row r="1923" s="18" customFormat="1"/>
    <row r="1924" s="18" customFormat="1"/>
    <row r="1925" s="18" customFormat="1"/>
    <row r="1926" s="18" customFormat="1"/>
    <row r="1927" s="18" customFormat="1"/>
    <row r="1928" s="18" customFormat="1"/>
    <row r="1929" s="18" customFormat="1"/>
    <row r="1930" s="18" customFormat="1"/>
    <row r="1931" s="18" customFormat="1"/>
    <row r="1932" s="18" customFormat="1"/>
    <row r="1933" s="18" customFormat="1"/>
    <row r="1934" s="18" customFormat="1"/>
    <row r="1935" s="18" customFormat="1"/>
    <row r="1936" s="18" customFormat="1"/>
    <row r="1937" s="18" customFormat="1"/>
    <row r="1938" s="18" customFormat="1"/>
    <row r="1939" s="18" customFormat="1"/>
    <row r="1940" s="18" customFormat="1"/>
    <row r="1941" s="18" customFormat="1"/>
    <row r="1942" s="18" customFormat="1"/>
    <row r="1943" s="18" customFormat="1"/>
    <row r="1944" s="18" customFormat="1"/>
    <row r="1945" s="18" customFormat="1"/>
    <row r="1946" s="18" customFormat="1"/>
    <row r="1947" s="18" customFormat="1"/>
    <row r="1948" s="18" customFormat="1"/>
    <row r="1949" s="18" customFormat="1"/>
    <row r="1950" s="18" customFormat="1"/>
    <row r="1951" s="18" customFormat="1"/>
    <row r="1952" s="18" customFormat="1"/>
    <row r="1953" s="18" customFormat="1"/>
    <row r="1954" s="18" customFormat="1"/>
    <row r="1955" s="18" customFormat="1"/>
    <row r="1956" s="18" customFormat="1"/>
    <row r="1957" s="18" customFormat="1"/>
    <row r="1958" s="18" customFormat="1"/>
    <row r="1959" s="18" customFormat="1"/>
    <row r="1960" s="18" customFormat="1"/>
    <row r="1961" s="18" customFormat="1"/>
    <row r="1962" s="18" customFormat="1"/>
    <row r="1963" s="18" customFormat="1"/>
    <row r="1964" s="18" customFormat="1"/>
    <row r="1965" s="18" customFormat="1"/>
    <row r="1966" s="18" customFormat="1"/>
    <row r="1967" s="18" customFormat="1"/>
    <row r="1968" s="18" customFormat="1"/>
    <row r="1969" s="18" customFormat="1"/>
    <row r="1970" s="18" customFormat="1"/>
    <row r="1971" s="18" customFormat="1"/>
    <row r="1972" s="18" customFormat="1"/>
    <row r="1973" s="18" customFormat="1"/>
    <row r="1974" s="18" customFormat="1"/>
    <row r="1975" s="18" customFormat="1"/>
    <row r="1976" s="18" customFormat="1"/>
    <row r="1977" s="18" customFormat="1"/>
    <row r="1978" s="18" customFormat="1"/>
    <row r="1979" s="18" customFormat="1"/>
    <row r="1980" s="18" customFormat="1"/>
    <row r="1981" s="18" customFormat="1"/>
    <row r="1982" s="18" customFormat="1"/>
    <row r="1983" s="18" customFormat="1"/>
    <row r="1984" s="18" customFormat="1"/>
    <row r="1985" s="18" customFormat="1"/>
    <row r="1986" s="18" customFormat="1"/>
    <row r="1987" s="18" customFormat="1"/>
    <row r="1988" s="18" customFormat="1"/>
    <row r="1989" s="18" customFormat="1"/>
    <row r="1990" s="18" customFormat="1"/>
    <row r="1991" s="18" customFormat="1"/>
    <row r="1992" s="18" customFormat="1"/>
    <row r="1993" s="18" customFormat="1"/>
    <row r="1994" s="18" customFormat="1"/>
    <row r="1995" s="18" customFormat="1"/>
    <row r="1996" s="18" customFormat="1"/>
    <row r="1997" s="18" customFormat="1"/>
    <row r="1998" s="18" customFormat="1"/>
    <row r="1999" s="18" customFormat="1"/>
    <row r="2000" s="18" customFormat="1"/>
    <row r="2001" s="18" customFormat="1"/>
    <row r="2002" s="18" customFormat="1"/>
    <row r="2003" s="18" customFormat="1"/>
    <row r="2004" s="18" customFormat="1"/>
    <row r="2005" s="18" customFormat="1"/>
    <row r="2006" s="18" customFormat="1"/>
    <row r="2007" s="18" customFormat="1"/>
    <row r="2008" s="18" customFormat="1"/>
    <row r="2009" s="18" customFormat="1"/>
    <row r="2010" s="18" customFormat="1"/>
    <row r="2011" s="18" customFormat="1"/>
    <row r="2012" s="18" customFormat="1"/>
    <row r="2013" s="18" customFormat="1"/>
    <row r="2014" s="18" customFormat="1"/>
    <row r="2015" s="18" customFormat="1"/>
    <row r="2016" s="18" customFormat="1"/>
    <row r="2017" s="18" customFormat="1"/>
    <row r="2018" s="18" customFormat="1"/>
    <row r="2019" s="18" customFormat="1"/>
    <row r="2020" s="18" customFormat="1"/>
    <row r="2021" s="18" customFormat="1"/>
    <row r="2022" s="18" customFormat="1"/>
    <row r="2023" s="18" customFormat="1"/>
    <row r="2024" s="18" customFormat="1"/>
    <row r="2025" s="18" customFormat="1"/>
    <row r="2026" s="18" customFormat="1"/>
    <row r="2027" s="18" customFormat="1"/>
    <row r="2028" s="18" customFormat="1"/>
    <row r="2029" s="18" customFormat="1"/>
    <row r="2030" s="18" customFormat="1"/>
    <row r="2031" s="18" customFormat="1"/>
    <row r="2032" s="18" customFormat="1"/>
    <row r="2033" s="18" customFormat="1"/>
    <row r="2034" s="18" customFormat="1"/>
    <row r="2035" s="18" customFormat="1"/>
    <row r="2036" s="18" customFormat="1"/>
    <row r="2037" s="18" customFormat="1"/>
    <row r="2038" s="18" customFormat="1"/>
    <row r="2039" s="18" customFormat="1"/>
    <row r="2040" s="18" customFormat="1"/>
    <row r="2041" s="18" customFormat="1"/>
    <row r="2042" s="18" customFormat="1"/>
    <row r="2043" s="18" customFormat="1"/>
    <row r="2044" s="18" customFormat="1"/>
    <row r="2045" s="18" customFormat="1"/>
    <row r="2046" s="18" customFormat="1"/>
    <row r="2047" s="18" customFormat="1"/>
    <row r="2048" s="18" customFormat="1"/>
    <row r="2049" s="18" customFormat="1"/>
    <row r="2050" s="18" customFormat="1"/>
    <row r="2051" s="18" customFormat="1"/>
    <row r="2052" s="18" customFormat="1"/>
    <row r="2053" s="18" customFormat="1"/>
    <row r="2054" s="18" customFormat="1"/>
    <row r="2055" s="18" customFormat="1"/>
    <row r="2056" s="18" customFormat="1"/>
    <row r="2057" s="18" customFormat="1"/>
    <row r="2058" s="18" customFormat="1"/>
    <row r="2059" s="18" customFormat="1"/>
    <row r="2060" s="18" customFormat="1"/>
    <row r="2061" s="18" customFormat="1"/>
    <row r="2062" s="18" customFormat="1"/>
    <row r="2063" s="18" customFormat="1"/>
    <row r="2064" s="18" customFormat="1"/>
    <row r="2065" s="18" customFormat="1"/>
    <row r="2066" s="18" customFormat="1"/>
    <row r="2067" s="18" customFormat="1"/>
    <row r="2068" s="18" customFormat="1"/>
    <row r="2069" s="18" customFormat="1"/>
    <row r="2070" s="18" customFormat="1"/>
    <row r="2071" s="18" customFormat="1"/>
    <row r="2072" s="18" customFormat="1"/>
    <row r="2073" s="18" customFormat="1"/>
    <row r="2074" s="18" customFormat="1"/>
    <row r="2075" s="18" customFormat="1"/>
    <row r="2076" s="18" customFormat="1"/>
    <row r="2077" s="18" customFormat="1"/>
    <row r="2078" s="18" customFormat="1"/>
    <row r="2079" s="18" customFormat="1"/>
    <row r="2080" s="18" customFormat="1"/>
    <row r="2081" s="18" customFormat="1"/>
    <row r="2082" s="18" customFormat="1"/>
    <row r="2083" s="18" customFormat="1"/>
    <row r="2084" s="18" customFormat="1"/>
    <row r="2085" s="18" customFormat="1"/>
    <row r="2086" s="18" customFormat="1"/>
    <row r="2087" s="18" customFormat="1"/>
    <row r="2088" s="18" customFormat="1"/>
    <row r="2089" s="18" customFormat="1"/>
    <row r="2090" s="18" customFormat="1"/>
    <row r="2091" s="18" customFormat="1"/>
    <row r="2092" s="18" customFormat="1"/>
    <row r="2093" s="18" customFormat="1"/>
    <row r="2094" s="18" customFormat="1"/>
    <row r="2095" s="18" customFormat="1"/>
    <row r="2096" s="18" customFormat="1"/>
    <row r="2097" s="18" customFormat="1"/>
    <row r="2098" s="18" customFormat="1"/>
    <row r="2099" s="18" customFormat="1"/>
    <row r="2100" s="18" customFormat="1"/>
    <row r="2101" s="18" customFormat="1"/>
    <row r="2102" s="18" customFormat="1"/>
    <row r="2103" s="18" customFormat="1"/>
    <row r="2104" s="18" customFormat="1"/>
    <row r="2105" s="18" customFormat="1"/>
    <row r="2106" s="18" customFormat="1"/>
    <row r="2107" s="18" customFormat="1"/>
    <row r="2108" s="18" customFormat="1"/>
    <row r="2109" s="18" customFormat="1"/>
    <row r="2110" s="18" customFormat="1"/>
    <row r="2111" s="18" customFormat="1"/>
    <row r="2112" s="18" customFormat="1"/>
    <row r="2113" s="18" customFormat="1"/>
    <row r="2114" s="18" customFormat="1"/>
    <row r="2115" s="18" customFormat="1"/>
    <row r="2116" s="18" customFormat="1"/>
    <row r="2117" s="18" customFormat="1"/>
    <row r="2118" s="18" customFormat="1"/>
    <row r="2119" s="18" customFormat="1"/>
    <row r="2120" s="18" customFormat="1"/>
    <row r="2121" s="18" customFormat="1"/>
    <row r="2122" s="18" customFormat="1"/>
    <row r="2123" s="18" customFormat="1"/>
    <row r="2124" s="18" customFormat="1"/>
    <row r="2125" s="18" customFormat="1"/>
    <row r="2126" s="18" customFormat="1"/>
    <row r="2127" s="18" customFormat="1"/>
    <row r="2128" s="18" customFormat="1"/>
    <row r="2129" s="18" customFormat="1"/>
    <row r="2130" s="18" customFormat="1"/>
    <row r="2131" s="18" customFormat="1"/>
    <row r="2132" s="18" customFormat="1"/>
    <row r="2133" s="18" customFormat="1"/>
    <row r="2134" s="18" customFormat="1"/>
    <row r="2135" s="18" customFormat="1"/>
    <row r="2136" s="18" customFormat="1"/>
    <row r="2137" s="18" customFormat="1"/>
    <row r="2138" s="18" customFormat="1"/>
    <row r="2139" s="18" customFormat="1"/>
    <row r="2140" s="18" customFormat="1"/>
    <row r="2141" s="18" customFormat="1"/>
    <row r="2142" s="18" customFormat="1"/>
    <row r="2143" s="18" customFormat="1"/>
    <row r="2144" s="18" customFormat="1"/>
    <row r="2145" s="18" customFormat="1"/>
    <row r="2146" s="18" customFormat="1"/>
    <row r="2147" s="18" customFormat="1"/>
    <row r="2148" s="18" customFormat="1"/>
    <row r="2149" s="18" customFormat="1"/>
    <row r="2150" s="18" customFormat="1"/>
    <row r="2151" s="18" customFormat="1"/>
    <row r="2152" s="18" customFormat="1"/>
    <row r="2153" s="18" customFormat="1"/>
    <row r="2154" s="18" customFormat="1"/>
    <row r="2155" s="18" customFormat="1"/>
    <row r="2156" s="18" customFormat="1"/>
    <row r="2157" s="18" customFormat="1"/>
    <row r="2158" s="18" customFormat="1"/>
    <row r="2159" s="18" customFormat="1"/>
    <row r="2160" s="18" customFormat="1"/>
    <row r="2161" s="18" customFormat="1"/>
    <row r="2162" s="18" customFormat="1"/>
    <row r="2163" s="18" customFormat="1"/>
    <row r="2164" s="18" customFormat="1"/>
    <row r="2165" s="18" customFormat="1"/>
    <row r="2166" s="18" customFormat="1"/>
    <row r="2167" s="18" customFormat="1"/>
    <row r="2168" s="18" customFormat="1"/>
    <row r="2169" s="18" customFormat="1"/>
    <row r="2170" s="18" customFormat="1"/>
    <row r="2171" s="18" customFormat="1"/>
    <row r="2172" s="18" customFormat="1"/>
    <row r="2173" s="18" customFormat="1"/>
    <row r="2174" s="18" customFormat="1"/>
    <row r="2175" s="18" customFormat="1"/>
    <row r="2176" s="18" customFormat="1"/>
    <row r="2177" s="18" customFormat="1"/>
    <row r="2178" s="18" customFormat="1"/>
    <row r="2179" s="18" customFormat="1"/>
    <row r="2180" s="18" customFormat="1"/>
    <row r="2181" s="18" customFormat="1"/>
    <row r="2182" s="18" customFormat="1"/>
    <row r="2183" s="18" customFormat="1"/>
    <row r="2184" s="18" customFormat="1"/>
    <row r="2185" s="18" customFormat="1"/>
    <row r="2186" s="18" customFormat="1"/>
    <row r="2187" s="18" customFormat="1"/>
    <row r="2188" s="18" customFormat="1"/>
    <row r="2189" s="18" customFormat="1"/>
    <row r="2190" s="18" customFormat="1"/>
    <row r="2191" s="18" customFormat="1"/>
    <row r="2192" s="18" customFormat="1"/>
    <row r="2193" s="18" customFormat="1"/>
    <row r="2194" s="18" customFormat="1"/>
    <row r="2195" s="18" customFormat="1"/>
    <row r="2196" s="18" customFormat="1"/>
    <row r="2197" s="18" customFormat="1"/>
    <row r="2198" s="18" customFormat="1"/>
    <row r="2199" s="18" customFormat="1"/>
    <row r="2200" s="18" customFormat="1"/>
    <row r="2201" s="18" customFormat="1"/>
    <row r="2202" s="18" customFormat="1"/>
    <row r="2203" s="18" customFormat="1"/>
    <row r="2204" s="18" customFormat="1"/>
    <row r="2205" s="18" customFormat="1"/>
    <row r="2206" s="18" customFormat="1"/>
    <row r="2207" s="18" customFormat="1"/>
    <row r="2208" s="18" customFormat="1"/>
    <row r="2209" s="18" customFormat="1"/>
    <row r="2210" s="18" customFormat="1"/>
    <row r="2211" s="18" customFormat="1"/>
    <row r="2212" s="18" customFormat="1"/>
    <row r="2213" s="18" customFormat="1"/>
    <row r="2214" s="18" customFormat="1"/>
    <row r="2215" s="18" customFormat="1"/>
    <row r="2216" s="18" customFormat="1"/>
    <row r="2217" s="18" customFormat="1"/>
    <row r="2218" s="18" customFormat="1"/>
    <row r="2219" s="18" customFormat="1"/>
    <row r="2220" s="18" customFormat="1"/>
    <row r="2221" s="18" customFormat="1"/>
    <row r="2222" s="18" customFormat="1"/>
    <row r="2223" s="18" customFormat="1"/>
    <row r="2224" s="18" customFormat="1"/>
    <row r="2225" s="18" customFormat="1"/>
    <row r="2226" s="18" customFormat="1"/>
    <row r="2227" s="18" customFormat="1"/>
    <row r="2228" s="18" customFormat="1"/>
    <row r="2229" s="18" customFormat="1"/>
    <row r="2230" s="18" customFormat="1"/>
    <row r="2231" s="18" customFormat="1"/>
    <row r="2232" s="18" customFormat="1"/>
    <row r="2233" s="18" customFormat="1"/>
    <row r="2234" s="18" customFormat="1"/>
    <row r="2235" s="18" customFormat="1"/>
    <row r="2236" s="18" customFormat="1"/>
    <row r="2237" s="18" customFormat="1"/>
    <row r="2238" s="18" customFormat="1"/>
    <row r="2239" s="18" customFormat="1"/>
    <row r="2240" s="18" customFormat="1"/>
    <row r="2241" s="18" customFormat="1"/>
    <row r="2242" s="18" customFormat="1"/>
    <row r="2243" s="18" customFormat="1"/>
    <row r="2244" s="18" customFormat="1"/>
    <row r="2245" s="18" customFormat="1"/>
    <row r="2246" s="18" customFormat="1"/>
    <row r="2247" s="18" customFormat="1"/>
    <row r="2248" s="18" customFormat="1"/>
    <row r="2249" s="18" customFormat="1"/>
    <row r="2250" s="18" customFormat="1"/>
    <row r="2251" s="18" customFormat="1"/>
    <row r="2252" s="18" customFormat="1"/>
    <row r="2253" s="18" customFormat="1"/>
    <row r="2254" s="18" customFormat="1"/>
    <row r="2255" s="18" customFormat="1"/>
    <row r="2256" s="18" customFormat="1"/>
    <row r="2257" s="18" customFormat="1"/>
    <row r="2258" s="18" customFormat="1"/>
    <row r="2259" s="18" customFormat="1"/>
    <row r="2260" s="18" customFormat="1"/>
    <row r="2261" s="18" customFormat="1"/>
    <row r="2262" s="18" customFormat="1"/>
    <row r="2263" s="18" customFormat="1"/>
    <row r="2264" s="18" customFormat="1"/>
    <row r="2265" s="18" customFormat="1"/>
    <row r="2266" s="18" customFormat="1"/>
    <row r="2267" s="18" customFormat="1"/>
    <row r="2268" s="18" customFormat="1"/>
    <row r="2269" s="18" customFormat="1"/>
    <row r="2270" s="18" customFormat="1"/>
    <row r="2271" s="18" customFormat="1"/>
    <row r="2272" s="18" customFormat="1"/>
    <row r="2273" s="18" customFormat="1"/>
    <row r="2274" s="18" customFormat="1"/>
    <row r="2275" s="18" customFormat="1"/>
    <row r="2276" s="18" customFormat="1"/>
    <row r="2277" s="18" customFormat="1"/>
    <row r="2278" s="18" customFormat="1"/>
    <row r="2279" s="18" customFormat="1"/>
    <row r="2280" s="18" customFormat="1"/>
    <row r="2281" s="18" customFormat="1"/>
    <row r="2282" s="18" customFormat="1"/>
    <row r="2283" s="18" customFormat="1"/>
    <row r="2284" s="18" customFormat="1"/>
    <row r="2285" s="18" customFormat="1"/>
    <row r="2286" s="18" customFormat="1"/>
    <row r="2287" s="18" customFormat="1"/>
    <row r="2288" s="18" customFormat="1"/>
    <row r="2289" s="18" customFormat="1"/>
    <row r="2290" s="18" customFormat="1"/>
    <row r="2291" s="18" customFormat="1"/>
    <row r="2292" s="18" customFormat="1"/>
    <row r="2293" s="18" customFormat="1"/>
    <row r="2294" s="18" customFormat="1"/>
    <row r="2295" s="18" customFormat="1"/>
    <row r="2296" s="18" customFormat="1"/>
    <row r="2297" s="18" customFormat="1"/>
    <row r="2298" s="18" customFormat="1"/>
    <row r="2299" s="18" customFormat="1"/>
    <row r="2300" s="18" customFormat="1"/>
    <row r="2301" s="18" customFormat="1"/>
    <row r="2302" s="18" customFormat="1"/>
    <row r="2303" s="18" customFormat="1"/>
    <row r="2304" s="18" customFormat="1"/>
    <row r="2305" s="18" customFormat="1"/>
    <row r="2306" s="18" customFormat="1"/>
    <row r="2307" s="18" customFormat="1"/>
    <row r="2308" s="18" customFormat="1"/>
    <row r="2309" s="18" customFormat="1"/>
    <row r="2310" s="18" customFormat="1"/>
    <row r="2311" s="18" customFormat="1"/>
    <row r="2312" s="18" customFormat="1"/>
    <row r="2313" s="18" customFormat="1"/>
    <row r="2314" s="18" customFormat="1"/>
    <row r="2315" s="18" customFormat="1"/>
    <row r="2316" s="18" customFormat="1"/>
    <row r="2317" s="18" customFormat="1"/>
    <row r="2318" s="18" customFormat="1"/>
    <row r="2319" s="18" customFormat="1"/>
    <row r="2320" s="18" customFormat="1"/>
    <row r="2321" s="18" customFormat="1"/>
    <row r="2322" s="18" customFormat="1"/>
    <row r="2323" s="18" customFormat="1"/>
    <row r="2324" s="18" customFormat="1"/>
    <row r="2325" s="18" customFormat="1"/>
    <row r="2326" s="18" customFormat="1"/>
    <row r="2327" s="18" customFormat="1"/>
    <row r="2328" s="18" customFormat="1"/>
    <row r="2329" s="18" customFormat="1"/>
    <row r="2330" s="18" customFormat="1"/>
    <row r="2331" s="18" customFormat="1"/>
    <row r="2332" s="18" customFormat="1"/>
    <row r="2333" s="18" customFormat="1"/>
    <row r="2334" s="18" customFormat="1"/>
    <row r="2335" s="18" customFormat="1"/>
    <row r="2336" s="18" customFormat="1"/>
    <row r="2337" s="18" customFormat="1"/>
    <row r="2338" s="18" customFormat="1"/>
    <row r="2339" s="18" customFormat="1"/>
    <row r="2340" s="18" customFormat="1"/>
    <row r="2341" s="18" customFormat="1"/>
    <row r="2342" s="18" customFormat="1"/>
    <row r="2343" s="18" customFormat="1"/>
    <row r="2344" s="18" customFormat="1"/>
    <row r="2345" s="18" customFormat="1"/>
    <row r="2346" s="18" customFormat="1"/>
    <row r="2347" s="18" customFormat="1"/>
    <row r="2348" s="18" customFormat="1"/>
    <row r="2349" s="18" customFormat="1"/>
    <row r="2350" s="18" customFormat="1"/>
    <row r="2351" s="18" customFormat="1"/>
    <row r="2352" s="18" customFormat="1"/>
    <row r="2353" s="18" customFormat="1"/>
    <row r="2354" s="18" customFormat="1"/>
    <row r="2355" s="18" customFormat="1"/>
    <row r="2356" s="18" customFormat="1"/>
    <row r="2357" s="18" customFormat="1"/>
    <row r="2358" s="18" customFormat="1"/>
    <row r="2359" s="18" customFormat="1"/>
    <row r="2360" s="18" customFormat="1"/>
    <row r="2361" s="18" customFormat="1"/>
    <row r="2362" s="18" customFormat="1"/>
    <row r="2363" s="18" customFormat="1"/>
    <row r="2364" s="18" customFormat="1"/>
    <row r="2365" s="18" customFormat="1"/>
    <row r="2366" s="18" customFormat="1"/>
    <row r="2367" s="18" customFormat="1"/>
    <row r="2368" s="18" customFormat="1"/>
    <row r="2369" s="18" customFormat="1"/>
    <row r="2370" s="18" customFormat="1"/>
    <row r="2371" s="18" customFormat="1"/>
    <row r="2372" s="18" customFormat="1"/>
    <row r="2373" s="18" customFormat="1"/>
    <row r="2374" s="18" customFormat="1"/>
    <row r="2375" s="18" customFormat="1"/>
    <row r="2376" s="18" customFormat="1"/>
    <row r="2377" s="18" customFormat="1"/>
    <row r="2378" s="18" customFormat="1"/>
    <row r="2379" s="18" customFormat="1"/>
    <row r="2380" s="18" customFormat="1"/>
    <row r="2381" s="18" customFormat="1"/>
    <row r="2382" s="18" customFormat="1"/>
    <row r="2383" s="18" customFormat="1"/>
    <row r="2384" s="18" customFormat="1"/>
    <row r="2385" s="18" customFormat="1"/>
    <row r="2386" s="18" customFormat="1"/>
    <row r="2387" s="18" customFormat="1"/>
    <row r="2388" s="18" customFormat="1"/>
    <row r="2389" s="18" customFormat="1"/>
    <row r="2390" s="18" customFormat="1"/>
    <row r="2391" s="18" customFormat="1"/>
    <row r="2392" s="18" customFormat="1"/>
    <row r="2393" s="18" customFormat="1"/>
    <row r="2394" s="18" customFormat="1"/>
    <row r="2395" s="18" customFormat="1"/>
    <row r="2396" s="18" customFormat="1"/>
    <row r="2397" s="18" customFormat="1"/>
    <row r="2398" s="18" customFormat="1"/>
    <row r="2399" s="18" customFormat="1"/>
    <row r="2400" s="18" customFormat="1"/>
    <row r="2401" s="18" customFormat="1"/>
    <row r="2402" s="18" customFormat="1"/>
    <row r="2403" s="18" customFormat="1"/>
    <row r="2404" s="18" customFormat="1"/>
    <row r="2405" s="18" customFormat="1"/>
    <row r="2406" s="18" customFormat="1"/>
    <row r="2407" s="18" customFormat="1"/>
    <row r="2408" s="18" customFormat="1"/>
    <row r="2409" s="18" customFormat="1"/>
    <row r="2410" s="18" customFormat="1"/>
    <row r="2411" s="18" customFormat="1"/>
    <row r="2412" s="18" customFormat="1"/>
    <row r="2413" s="18" customFormat="1"/>
    <row r="2414" s="18" customFormat="1"/>
    <row r="2415" s="18" customFormat="1"/>
    <row r="2416" s="18" customFormat="1"/>
    <row r="2417" s="18" customFormat="1"/>
    <row r="2418" s="18" customFormat="1"/>
    <row r="2419" s="18" customFormat="1"/>
    <row r="2420" s="18" customFormat="1"/>
    <row r="2421" s="18" customFormat="1"/>
    <row r="2422" s="18" customFormat="1"/>
    <row r="2423" s="18" customFormat="1"/>
    <row r="2424" s="18" customFormat="1"/>
    <row r="2425" s="18" customFormat="1"/>
    <row r="2426" s="18" customFormat="1"/>
    <row r="2427" s="18" customFormat="1"/>
    <row r="2428" s="18" customFormat="1"/>
    <row r="2429" s="18" customFormat="1"/>
    <row r="2430" s="18" customFormat="1"/>
    <row r="2431" s="18" customFormat="1"/>
    <row r="2432" s="18" customFormat="1"/>
    <row r="2433" s="18" customFormat="1"/>
    <row r="2434" s="18" customFormat="1"/>
    <row r="2435" s="18" customFormat="1"/>
    <row r="2436" s="18" customFormat="1"/>
    <row r="2437" s="18" customFormat="1"/>
    <row r="2438" s="18" customFormat="1"/>
    <row r="2439" s="18" customFormat="1"/>
    <row r="2440" s="18" customFormat="1"/>
    <row r="2441" s="18" customFormat="1"/>
    <row r="2442" s="18" customFormat="1"/>
    <row r="2443" s="18" customFormat="1"/>
    <row r="2444" s="18" customFormat="1"/>
    <row r="2445" s="18" customFormat="1"/>
    <row r="2446" s="18" customFormat="1"/>
    <row r="2447" s="18" customFormat="1"/>
    <row r="2448" s="18" customFormat="1"/>
    <row r="2449" s="18" customFormat="1"/>
    <row r="2450" s="18" customFormat="1"/>
    <row r="2451" s="18" customFormat="1"/>
    <row r="2452" s="18" customFormat="1"/>
    <row r="2453" s="18" customFormat="1"/>
    <row r="2454" s="18" customFormat="1"/>
    <row r="2455" s="18" customFormat="1"/>
    <row r="2456" s="18" customFormat="1"/>
    <row r="2457" s="18" customFormat="1"/>
    <row r="2458" s="18" customFormat="1"/>
    <row r="2459" s="18" customFormat="1"/>
    <row r="2460" s="18" customFormat="1"/>
    <row r="2461" s="18" customFormat="1"/>
    <row r="2462" s="18" customFormat="1"/>
    <row r="2463" s="18" customFormat="1"/>
    <row r="2464" s="18" customFormat="1"/>
    <row r="2465" s="18" customFormat="1"/>
    <row r="2466" s="18" customFormat="1"/>
    <row r="2467" s="18" customFormat="1"/>
    <row r="2468" s="18" customFormat="1"/>
    <row r="2469" s="18" customFormat="1"/>
    <row r="2470" s="18" customFormat="1"/>
    <row r="2471" s="18" customFormat="1"/>
    <row r="2472" s="18" customFormat="1"/>
    <row r="2473" s="18" customFormat="1"/>
    <row r="2474" s="18" customFormat="1"/>
    <row r="2475" s="18" customFormat="1"/>
    <row r="2476" s="18" customFormat="1"/>
    <row r="2477" s="18" customFormat="1"/>
    <row r="2478" s="18" customFormat="1"/>
    <row r="2479" s="18" customFormat="1"/>
    <row r="2480" s="18" customFormat="1"/>
    <row r="2481" s="18" customFormat="1"/>
    <row r="2482" s="18" customFormat="1"/>
    <row r="2483" s="18" customFormat="1"/>
    <row r="2484" s="18" customFormat="1"/>
    <row r="2485" s="18" customFormat="1"/>
    <row r="2486" s="18" customFormat="1"/>
    <row r="2487" s="18" customFormat="1"/>
    <row r="2488" s="18" customFormat="1"/>
    <row r="2489" s="18" customFormat="1"/>
    <row r="2490" s="18" customFormat="1"/>
    <row r="2491" s="18" customFormat="1"/>
    <row r="2492" s="18" customFormat="1"/>
    <row r="2493" s="18" customFormat="1"/>
    <row r="2494" s="18" customFormat="1"/>
    <row r="2495" s="18" customFormat="1"/>
    <row r="2496" s="18" customFormat="1"/>
    <row r="2497" s="18" customFormat="1"/>
    <row r="2498" s="18" customFormat="1"/>
    <row r="2499" s="18" customFormat="1"/>
    <row r="2500" s="18" customFormat="1"/>
    <row r="2501" s="18" customFormat="1"/>
    <row r="2502" s="18" customFormat="1"/>
    <row r="2503" s="18" customFormat="1"/>
    <row r="2504" s="18" customFormat="1"/>
    <row r="2505" s="18" customFormat="1"/>
    <row r="2506" s="18" customFormat="1"/>
    <row r="2507" s="18" customFormat="1"/>
    <row r="2508" s="18" customFormat="1"/>
    <row r="2509" s="18" customFormat="1"/>
    <row r="2510" s="18" customFormat="1"/>
    <row r="2511" s="18" customFormat="1"/>
    <row r="2512" s="18" customFormat="1"/>
    <row r="2513" s="18" customFormat="1"/>
    <row r="2514" s="18" customFormat="1"/>
    <row r="2515" s="18" customFormat="1"/>
    <row r="2516" s="18" customFormat="1"/>
    <row r="2517" s="18" customFormat="1"/>
    <row r="2518" s="18" customFormat="1"/>
    <row r="2519" s="18" customFormat="1"/>
    <row r="2520" s="18" customFormat="1"/>
    <row r="2521" s="18" customFormat="1"/>
    <row r="2522" s="18" customFormat="1"/>
    <row r="2523" s="18" customFormat="1"/>
    <row r="2524" s="18" customFormat="1"/>
    <row r="2525" s="18" customFormat="1"/>
    <row r="2526" s="18" customFormat="1"/>
    <row r="2527" s="18" customFormat="1"/>
    <row r="2528" s="18" customFormat="1"/>
    <row r="2529" s="18" customFormat="1"/>
    <row r="2530" s="18" customFormat="1"/>
    <row r="2531" s="18" customFormat="1"/>
    <row r="2532" s="18" customFormat="1"/>
    <row r="2533" s="18" customFormat="1"/>
    <row r="2534" s="18" customFormat="1"/>
    <row r="2535" s="18" customFormat="1"/>
    <row r="2536" s="18" customFormat="1"/>
    <row r="2537" s="18" customFormat="1"/>
    <row r="2538" s="18" customFormat="1"/>
    <row r="2539" s="18" customFormat="1"/>
    <row r="2540" s="18" customFormat="1"/>
    <row r="2541" s="18" customFormat="1"/>
    <row r="2542" s="18" customFormat="1"/>
    <row r="2543" s="18" customFormat="1"/>
    <row r="2544" s="18" customFormat="1"/>
    <row r="2545" s="18" customFormat="1"/>
    <row r="2546" s="18" customFormat="1"/>
    <row r="2547" s="18" customFormat="1"/>
    <row r="2548" s="18" customFormat="1"/>
    <row r="2549" s="18" customFormat="1"/>
    <row r="2550" s="18" customFormat="1"/>
    <row r="2551" s="18" customFormat="1"/>
    <row r="2552" s="18" customFormat="1"/>
    <row r="2553" s="18" customFormat="1"/>
    <row r="2554" s="18" customFormat="1"/>
    <row r="2555" s="18" customFormat="1"/>
    <row r="2556" s="18" customFormat="1"/>
    <row r="2557" s="18" customFormat="1"/>
    <row r="2558" s="18" customFormat="1"/>
    <row r="2559" s="18" customFormat="1"/>
    <row r="2560" s="18" customFormat="1"/>
    <row r="2561" s="18" customFormat="1"/>
    <row r="2562" s="18" customFormat="1"/>
    <row r="2563" s="18" customFormat="1"/>
    <row r="2564" s="18" customFormat="1"/>
    <row r="2565" s="18" customFormat="1"/>
    <row r="2566" s="18" customFormat="1"/>
    <row r="2567" s="18" customFormat="1"/>
    <row r="2568" s="18" customFormat="1"/>
    <row r="2569" s="18" customFormat="1"/>
    <row r="2570" s="18" customFormat="1"/>
    <row r="2571" s="18" customFormat="1"/>
    <row r="2572" s="18" customFormat="1"/>
    <row r="2573" s="18" customFormat="1"/>
    <row r="2574" s="18" customFormat="1"/>
    <row r="2575" s="18" customFormat="1"/>
    <row r="2576" s="18" customFormat="1"/>
    <row r="2577" s="18" customFormat="1"/>
    <row r="2578" s="18" customFormat="1"/>
    <row r="2579" s="18" customFormat="1"/>
    <row r="2580" s="18" customFormat="1"/>
    <row r="2581" s="18" customFormat="1"/>
    <row r="2582" s="18" customFormat="1"/>
    <row r="2583" s="18" customFormat="1"/>
    <row r="2584" s="18" customFormat="1"/>
    <row r="2585" s="18" customFormat="1"/>
    <row r="2586" s="18" customFormat="1"/>
    <row r="2587" s="18" customFormat="1"/>
    <row r="2588" s="18" customFormat="1"/>
    <row r="2589" s="18" customFormat="1"/>
    <row r="2590" s="18" customFormat="1"/>
    <row r="2591" s="18" customFormat="1"/>
    <row r="2592" s="18" customFormat="1"/>
    <row r="2593" s="18" customFormat="1"/>
    <row r="2594" s="18" customFormat="1"/>
    <row r="2595" s="18" customFormat="1"/>
    <row r="2596" s="18" customFormat="1"/>
    <row r="2597" s="18" customFormat="1"/>
    <row r="2598" s="18" customFormat="1"/>
    <row r="2599" s="18" customFormat="1"/>
    <row r="2600" s="18" customFormat="1"/>
    <row r="2601" s="18" customFormat="1"/>
    <row r="2602" s="18" customFormat="1"/>
    <row r="2603" s="18" customFormat="1"/>
    <row r="2604" s="18" customFormat="1"/>
    <row r="2605" s="18" customFormat="1"/>
    <row r="2606" s="18" customFormat="1"/>
    <row r="2607" s="18" customFormat="1"/>
    <row r="2608" s="18" customFormat="1"/>
    <row r="2609" s="18" customFormat="1"/>
    <row r="2610" s="18" customFormat="1"/>
    <row r="2611" s="18" customFormat="1"/>
    <row r="2612" s="18" customFormat="1"/>
    <row r="2613" s="18" customFormat="1"/>
    <row r="2614" s="18" customFormat="1"/>
    <row r="2615" s="18" customFormat="1"/>
    <row r="2616" s="18" customFormat="1"/>
    <row r="2617" s="18" customFormat="1"/>
    <row r="2618" s="18" customFormat="1"/>
    <row r="2619" s="18" customFormat="1"/>
    <row r="2620" s="18" customFormat="1"/>
    <row r="2621" s="18" customFormat="1"/>
    <row r="2622" s="18" customFormat="1"/>
    <row r="2623" s="18" customFormat="1"/>
    <row r="2624" s="18" customFormat="1"/>
    <row r="2625" s="18" customFormat="1"/>
    <row r="2626" s="18" customFormat="1"/>
    <row r="2627" s="18" customFormat="1"/>
    <row r="2628" s="18" customFormat="1"/>
    <row r="2629" s="18" customFormat="1"/>
    <row r="2630" s="18" customFormat="1"/>
    <row r="2631" s="18" customFormat="1"/>
    <row r="2632" s="18" customFormat="1"/>
    <row r="2633" s="18" customFormat="1"/>
    <row r="2634" s="18" customFormat="1"/>
    <row r="2635" s="18" customFormat="1"/>
    <row r="2636" s="18" customFormat="1"/>
    <row r="2637" s="18" customFormat="1"/>
    <row r="2638" s="18" customFormat="1"/>
    <row r="2639" s="18" customFormat="1"/>
    <row r="2640" s="18" customFormat="1"/>
    <row r="2641" s="18" customFormat="1"/>
    <row r="2642" s="18" customFormat="1"/>
    <row r="2643" s="18" customFormat="1"/>
    <row r="2644" s="18" customFormat="1"/>
    <row r="2645" s="18" customFormat="1"/>
    <row r="2646" s="18" customFormat="1"/>
    <row r="2647" s="18" customFormat="1"/>
    <row r="2648" s="18" customFormat="1"/>
    <row r="2649" s="18" customFormat="1"/>
    <row r="2650" s="18" customFormat="1"/>
    <row r="2651" s="18" customFormat="1"/>
    <row r="2652" s="18" customFormat="1"/>
    <row r="2653" s="18" customFormat="1"/>
    <row r="2654" s="18" customFormat="1"/>
    <row r="2655" s="18" customFormat="1"/>
    <row r="2656" s="18" customFormat="1"/>
    <row r="2657" s="18" customFormat="1"/>
    <row r="2658" s="18" customFormat="1"/>
    <row r="2659" s="18" customFormat="1"/>
    <row r="2660" s="18" customFormat="1"/>
    <row r="2661" s="18" customFormat="1"/>
    <row r="2662" s="18" customFormat="1"/>
    <row r="2663" s="18" customFormat="1"/>
    <row r="2664" s="18" customFormat="1"/>
    <row r="2665" s="18" customFormat="1"/>
    <row r="2666" s="18" customFormat="1"/>
    <row r="2667" s="18" customFormat="1"/>
    <row r="2668" s="18" customFormat="1"/>
    <row r="2669" s="18" customFormat="1"/>
    <row r="2670" s="18" customFormat="1"/>
    <row r="2671" s="18" customFormat="1"/>
    <row r="2672" s="18" customFormat="1"/>
    <row r="2673" s="18" customFormat="1"/>
    <row r="2674" s="18" customFormat="1"/>
    <row r="2675" s="18" customFormat="1"/>
    <row r="2676" s="18" customFormat="1"/>
    <row r="2677" s="18" customFormat="1"/>
    <row r="2678" s="18" customFormat="1"/>
    <row r="2679" s="18" customFormat="1"/>
    <row r="2680" s="18" customFormat="1"/>
    <row r="2681" s="18" customFormat="1"/>
    <row r="2682" s="18" customFormat="1"/>
    <row r="2683" s="18" customFormat="1"/>
    <row r="2684" s="18" customFormat="1"/>
    <row r="2685" s="18" customFormat="1"/>
    <row r="2686" s="18" customFormat="1"/>
    <row r="2687" s="18" customFormat="1"/>
    <row r="2688" s="18" customFormat="1"/>
    <row r="2689" s="18" customFormat="1"/>
    <row r="2690" s="18" customFormat="1"/>
    <row r="2691" s="18" customFormat="1"/>
    <row r="2692" s="18" customFormat="1"/>
    <row r="2693" s="18" customFormat="1"/>
    <row r="2694" s="18" customFormat="1"/>
    <row r="2695" s="18" customFormat="1"/>
    <row r="2696" s="18" customFormat="1"/>
    <row r="2697" s="18" customFormat="1"/>
    <row r="2698" s="18" customFormat="1"/>
    <row r="2699" s="18" customFormat="1"/>
    <row r="2700" s="18" customFormat="1"/>
    <row r="2701" s="18" customFormat="1"/>
    <row r="2702" s="18" customFormat="1"/>
    <row r="2703" s="18" customFormat="1"/>
    <row r="2704" s="18" customFormat="1"/>
    <row r="2705" s="18" customFormat="1"/>
    <row r="2706" s="18" customFormat="1"/>
    <row r="2707" s="18" customFormat="1"/>
    <row r="2708" s="18" customFormat="1"/>
    <row r="2709" s="18" customFormat="1"/>
    <row r="2710" s="18" customFormat="1"/>
    <row r="2711" s="18" customFormat="1"/>
    <row r="2712" s="18" customFormat="1"/>
    <row r="2713" s="18" customFormat="1"/>
    <row r="2714" s="18" customFormat="1"/>
    <row r="2715" s="18" customFormat="1"/>
    <row r="2716" s="18" customFormat="1"/>
    <row r="2717" s="18" customFormat="1"/>
    <row r="2718" s="18" customFormat="1"/>
    <row r="2719" s="18" customFormat="1"/>
    <row r="2720" s="18" customFormat="1"/>
    <row r="2721" s="18" customFormat="1"/>
    <row r="2722" s="18" customFormat="1"/>
    <row r="2723" s="18" customFormat="1"/>
    <row r="2724" s="18" customFormat="1"/>
    <row r="2725" s="18" customFormat="1"/>
    <row r="2726" s="18" customFormat="1"/>
    <row r="2727" s="18" customFormat="1"/>
    <row r="2728" s="18" customFormat="1"/>
    <row r="2729" s="18" customFormat="1"/>
    <row r="2730" s="18" customFormat="1"/>
    <row r="2731" s="18" customFormat="1"/>
    <row r="2732" s="18" customFormat="1"/>
    <row r="2733" s="18" customFormat="1"/>
    <row r="2734" s="18" customFormat="1"/>
    <row r="2735" s="18" customFormat="1"/>
    <row r="2736" s="18" customFormat="1"/>
    <row r="2737" s="18" customFormat="1"/>
    <row r="2738" s="18" customFormat="1"/>
    <row r="2739" s="18" customFormat="1"/>
    <row r="2740" s="18" customFormat="1"/>
    <row r="2741" s="18" customFormat="1"/>
    <row r="2742" s="18" customFormat="1"/>
    <row r="2743" s="18" customFormat="1"/>
    <row r="2744" s="18" customFormat="1"/>
    <row r="2745" s="18" customFormat="1"/>
    <row r="2746" s="18" customFormat="1"/>
    <row r="2747" s="18" customFormat="1"/>
    <row r="2748" s="18" customFormat="1"/>
    <row r="2749" s="18" customFormat="1"/>
    <row r="2750" s="18" customFormat="1"/>
    <row r="2751" s="18" customFormat="1"/>
    <row r="2752" s="18" customFormat="1"/>
    <row r="2753" s="18" customFormat="1"/>
    <row r="2754" s="18" customFormat="1"/>
    <row r="2755" s="18" customFormat="1"/>
    <row r="2756" s="18" customFormat="1"/>
    <row r="2757" s="18" customFormat="1"/>
    <row r="2758" s="18" customFormat="1"/>
    <row r="2759" s="18" customFormat="1"/>
    <row r="2760" s="18" customFormat="1"/>
    <row r="2761" s="18" customFormat="1"/>
    <row r="2762" s="18" customFormat="1"/>
    <row r="2763" s="18" customFormat="1"/>
    <row r="2764" s="18" customFormat="1"/>
    <row r="2765" s="18" customFormat="1"/>
    <row r="2766" s="18" customFormat="1"/>
    <row r="2767" s="18" customFormat="1"/>
    <row r="2768" s="18" customFormat="1"/>
    <row r="2769" s="18" customFormat="1"/>
    <row r="2770" s="18" customFormat="1"/>
    <row r="2771" s="18" customFormat="1"/>
    <row r="2772" s="18" customFormat="1"/>
    <row r="2773" s="18" customFormat="1"/>
    <row r="2774" s="18" customFormat="1"/>
    <row r="2775" s="18" customFormat="1"/>
    <row r="2776" s="18" customFormat="1"/>
    <row r="2777" s="18" customFormat="1"/>
    <row r="2778" s="18" customFormat="1"/>
    <row r="2779" s="18" customFormat="1"/>
    <row r="2780" s="18" customFormat="1"/>
    <row r="2781" s="18" customFormat="1"/>
    <row r="2782" s="18" customFormat="1"/>
    <row r="2783" s="18" customFormat="1"/>
    <row r="2784" s="18" customFormat="1"/>
    <row r="2785" s="18" customFormat="1"/>
    <row r="2786" s="18" customFormat="1"/>
    <row r="2787" s="18" customFormat="1"/>
    <row r="2788" s="18" customFormat="1"/>
    <row r="2789" s="18" customFormat="1"/>
    <row r="2790" s="18" customFormat="1"/>
    <row r="2791" s="18" customFormat="1"/>
    <row r="2792" s="18" customFormat="1"/>
    <row r="2793" s="18" customFormat="1"/>
    <row r="2794" s="18" customFormat="1"/>
    <row r="2795" s="18" customFormat="1"/>
    <row r="2796" s="18" customFormat="1"/>
    <row r="2797" s="18" customFormat="1"/>
    <row r="2798" s="18" customFormat="1"/>
    <row r="2799" s="18" customFormat="1"/>
    <row r="2800" s="18" customFormat="1"/>
    <row r="2801" s="18" customFormat="1"/>
    <row r="2802" s="18" customFormat="1"/>
    <row r="2803" s="18" customFormat="1"/>
    <row r="2804" s="18" customFormat="1"/>
    <row r="2805" s="18" customFormat="1"/>
    <row r="2806" s="18" customFormat="1"/>
    <row r="2807" s="18" customFormat="1"/>
    <row r="2808" s="18" customFormat="1"/>
    <row r="2809" s="18" customFormat="1"/>
    <row r="2810" s="18" customFormat="1"/>
    <row r="2811" s="18" customFormat="1"/>
    <row r="2812" s="18" customFormat="1"/>
    <row r="2813" s="18" customFormat="1"/>
    <row r="2814" s="18" customFormat="1"/>
    <row r="2815" s="18" customFormat="1"/>
    <row r="2816" s="18" customFormat="1"/>
    <row r="2817" s="18" customFormat="1"/>
    <row r="2818" s="18" customFormat="1"/>
    <row r="2819" s="18" customFormat="1"/>
    <row r="2820" s="18" customFormat="1"/>
    <row r="2821" s="18" customFormat="1"/>
    <row r="2822" s="18" customFormat="1"/>
    <row r="2823" s="18" customFormat="1"/>
    <row r="2824" s="18" customFormat="1"/>
    <row r="2825" s="18" customFormat="1"/>
    <row r="2826" s="18" customFormat="1"/>
    <row r="2827" s="18" customFormat="1"/>
    <row r="2828" s="18" customFormat="1"/>
    <row r="2829" s="18" customFormat="1"/>
    <row r="2830" s="18" customFormat="1"/>
    <row r="2831" s="18" customFormat="1"/>
    <row r="2832" s="18" customFormat="1"/>
    <row r="2833" s="18" customFormat="1"/>
    <row r="2834" s="18" customFormat="1"/>
    <row r="2835" s="18" customFormat="1"/>
    <row r="2836" s="18" customFormat="1"/>
    <row r="2837" s="18" customFormat="1"/>
    <row r="2838" s="18" customFormat="1"/>
    <row r="2839" s="18" customFormat="1"/>
    <row r="2840" s="18" customFormat="1"/>
    <row r="2841" s="18" customFormat="1"/>
    <row r="2842" s="18" customFormat="1"/>
    <row r="2843" s="18" customFormat="1"/>
    <row r="2844" s="18" customFormat="1"/>
    <row r="2845" s="18" customFormat="1"/>
    <row r="2846" s="18" customFormat="1"/>
    <row r="2847" s="18" customFormat="1"/>
    <row r="2848" s="18" customFormat="1"/>
    <row r="2849" s="18" customFormat="1"/>
    <row r="2850" s="18" customFormat="1"/>
    <row r="2851" s="18" customFormat="1"/>
    <row r="2852" s="18" customFormat="1"/>
    <row r="2853" s="18" customFormat="1"/>
    <row r="2854" s="18" customFormat="1"/>
    <row r="2855" s="18" customFormat="1"/>
    <row r="2856" s="18" customFormat="1"/>
    <row r="2857" s="18" customFormat="1"/>
    <row r="2858" s="18" customFormat="1"/>
    <row r="2859" s="18" customFormat="1"/>
    <row r="2860" s="18" customFormat="1"/>
    <row r="2861" s="18" customFormat="1"/>
    <row r="2862" s="18" customFormat="1"/>
    <row r="2863" s="18" customFormat="1"/>
    <row r="2864" s="18" customFormat="1"/>
    <row r="2865" s="18" customFormat="1"/>
    <row r="2866" s="18" customFormat="1"/>
    <row r="2867" s="18" customFormat="1"/>
    <row r="2868" s="18" customFormat="1"/>
    <row r="2869" s="18" customFormat="1"/>
    <row r="2870" s="18" customFormat="1"/>
    <row r="2871" s="18" customFormat="1"/>
    <row r="2872" s="18" customFormat="1"/>
    <row r="2873" s="18" customFormat="1"/>
    <row r="2874" s="18" customFormat="1"/>
    <row r="2875" s="18" customFormat="1"/>
    <row r="2876" s="18" customFormat="1"/>
    <row r="2877" s="18" customFormat="1"/>
    <row r="2878" s="18" customFormat="1"/>
    <row r="2879" s="18" customFormat="1"/>
    <row r="2880" s="18" customFormat="1"/>
    <row r="2881" s="18" customFormat="1"/>
    <row r="2882" s="18" customFormat="1"/>
    <row r="2883" s="18" customFormat="1"/>
    <row r="2884" s="18" customFormat="1"/>
    <row r="2885" s="18" customFormat="1"/>
    <row r="2886" s="18" customFormat="1"/>
    <row r="2887" s="18" customFormat="1"/>
    <row r="2888" s="18" customFormat="1"/>
    <row r="2889" s="18" customFormat="1"/>
    <row r="2890" s="18" customFormat="1"/>
    <row r="2891" s="18" customFormat="1"/>
    <row r="2892" s="18" customFormat="1"/>
    <row r="2893" s="18" customFormat="1"/>
    <row r="2894" s="18" customFormat="1"/>
    <row r="2895" s="18" customFormat="1"/>
    <row r="2896" s="18" customFormat="1"/>
    <row r="2897" s="18" customFormat="1"/>
    <row r="2898" s="18" customFormat="1"/>
    <row r="2899" s="18" customFormat="1"/>
    <row r="2900" s="18" customFormat="1"/>
    <row r="2901" s="18" customFormat="1"/>
    <row r="2902" s="18" customFormat="1"/>
    <row r="2903" s="18" customFormat="1"/>
    <row r="2904" s="18" customFormat="1"/>
    <row r="2905" s="18" customFormat="1"/>
    <row r="2906" s="18" customFormat="1"/>
    <row r="2907" s="18" customFormat="1"/>
    <row r="2908" s="18" customFormat="1"/>
    <row r="2909" s="18" customFormat="1"/>
    <row r="2910" s="18" customFormat="1"/>
    <row r="2911" s="18" customFormat="1"/>
    <row r="2912" s="18" customFormat="1"/>
    <row r="2913" s="18" customFormat="1"/>
    <row r="2914" s="18" customFormat="1"/>
    <row r="2915" s="18" customFormat="1"/>
    <row r="2916" s="18" customFormat="1"/>
    <row r="2917" s="18" customFormat="1"/>
    <row r="2918" s="18" customFormat="1"/>
    <row r="2919" s="18" customFormat="1"/>
    <row r="2920" s="18" customFormat="1"/>
    <row r="2921" s="18" customFormat="1"/>
    <row r="2922" s="18" customFormat="1"/>
    <row r="2923" s="18" customFormat="1"/>
    <row r="2924" s="18" customFormat="1"/>
    <row r="2925" s="18" customFormat="1"/>
    <row r="2926" s="18" customFormat="1"/>
    <row r="2927" s="18" customFormat="1"/>
    <row r="2928" s="18" customFormat="1"/>
    <row r="2929" s="18" customFormat="1"/>
    <row r="2930" s="18" customFormat="1"/>
    <row r="2931" s="18" customFormat="1"/>
    <row r="2932" s="18" customFormat="1"/>
    <row r="2933" s="18" customFormat="1"/>
    <row r="2934" s="18" customFormat="1"/>
    <row r="2935" s="18" customFormat="1"/>
    <row r="2936" s="18" customFormat="1"/>
    <row r="2937" s="18" customFormat="1"/>
    <row r="2938" s="18" customFormat="1"/>
    <row r="2939" s="18" customFormat="1"/>
    <row r="2940" s="18" customFormat="1"/>
    <row r="2941" s="18" customFormat="1"/>
    <row r="2942" s="18" customFormat="1"/>
    <row r="2943" s="18" customFormat="1"/>
    <row r="2944" s="18" customFormat="1"/>
    <row r="2945" s="18" customFormat="1"/>
    <row r="2946" s="18" customFormat="1"/>
    <row r="2947" s="18" customFormat="1"/>
    <row r="2948" s="18" customFormat="1"/>
    <row r="2949" s="18" customFormat="1"/>
    <row r="2950" s="18" customFormat="1"/>
    <row r="2951" s="18" customFormat="1"/>
    <row r="2952" s="18" customFormat="1"/>
    <row r="2953" s="18" customFormat="1"/>
    <row r="2954" s="18" customFormat="1"/>
    <row r="2955" s="18" customFormat="1"/>
    <row r="2956" s="18" customFormat="1"/>
    <row r="2957" s="18" customFormat="1"/>
    <row r="2958" s="18" customFormat="1"/>
    <row r="2959" s="18" customFormat="1"/>
    <row r="2960" s="18" customFormat="1"/>
    <row r="2961" s="18" customFormat="1"/>
    <row r="2962" s="18" customFormat="1"/>
    <row r="2963" s="18" customFormat="1"/>
    <row r="2964" s="18" customFormat="1"/>
    <row r="2965" s="18" customFormat="1"/>
    <row r="2966" s="18" customFormat="1"/>
    <row r="2967" s="18" customFormat="1"/>
    <row r="2968" s="18" customFormat="1"/>
    <row r="2969" s="18" customFormat="1"/>
    <row r="2970" s="18" customFormat="1"/>
    <row r="2971" s="18" customFormat="1"/>
    <row r="2972" s="18" customFormat="1"/>
    <row r="2973" s="18" customFormat="1"/>
    <row r="2974" s="18" customFormat="1"/>
    <row r="2975" s="18" customFormat="1"/>
    <row r="2976" s="18" customFormat="1"/>
    <row r="2977" s="18" customFormat="1"/>
    <row r="2978" s="18" customFormat="1"/>
    <row r="2979" s="18" customFormat="1"/>
    <row r="2980" s="18" customFormat="1"/>
    <row r="2981" s="18" customFormat="1"/>
    <row r="2982" s="18" customFormat="1"/>
    <row r="2983" s="18" customFormat="1"/>
    <row r="2984" s="18" customFormat="1"/>
    <row r="2985" s="18" customFormat="1"/>
    <row r="2986" s="18" customFormat="1"/>
    <row r="2987" s="18" customFormat="1"/>
    <row r="2988" s="18" customFormat="1"/>
    <row r="2989" s="18" customFormat="1"/>
    <row r="2990" s="18" customFormat="1"/>
    <row r="2991" s="18" customFormat="1"/>
    <row r="2992" s="18" customFormat="1"/>
    <row r="2993" s="18" customFormat="1"/>
    <row r="2994" s="18" customFormat="1"/>
    <row r="2995" s="18" customFormat="1"/>
    <row r="2996" s="18" customFormat="1"/>
    <row r="2997" s="18" customFormat="1"/>
    <row r="2998" s="18" customFormat="1"/>
    <row r="2999" s="18" customFormat="1"/>
    <row r="3000" s="18" customFormat="1"/>
    <row r="3001" s="18" customFormat="1"/>
    <row r="3002" s="18" customFormat="1"/>
    <row r="3003" s="18" customFormat="1"/>
    <row r="3004" s="18" customFormat="1"/>
    <row r="3005" s="18" customFormat="1"/>
    <row r="3006" s="18" customFormat="1"/>
    <row r="3007" s="18" customFormat="1"/>
    <row r="3008" s="18" customFormat="1"/>
    <row r="3009" s="18" customFormat="1"/>
    <row r="3010" s="18" customFormat="1"/>
    <row r="3011" s="18" customFormat="1"/>
    <row r="3012" s="18" customFormat="1"/>
    <row r="3013" s="18" customFormat="1"/>
    <row r="3014" s="18" customFormat="1"/>
    <row r="3015" s="18" customFormat="1"/>
    <row r="3016" s="18" customFormat="1"/>
    <row r="3017" s="18" customFormat="1"/>
    <row r="3018" s="18" customFormat="1"/>
    <row r="3019" s="18" customFormat="1"/>
    <row r="3020" s="18" customFormat="1"/>
    <row r="3021" s="18" customFormat="1"/>
    <row r="3022" s="18" customFormat="1"/>
    <row r="3023" s="18" customFormat="1"/>
    <row r="3024" s="18" customFormat="1"/>
    <row r="3025" s="18" customFormat="1"/>
    <row r="3026" s="18" customFormat="1"/>
    <row r="3027" s="18" customFormat="1"/>
    <row r="3028" s="18" customFormat="1"/>
    <row r="3029" s="18" customFormat="1"/>
    <row r="3030" s="18" customFormat="1"/>
    <row r="3031" s="18" customFormat="1"/>
    <row r="3032" s="18" customFormat="1"/>
    <row r="3033" s="18" customFormat="1"/>
    <row r="3034" s="18" customFormat="1"/>
    <row r="3035" s="18" customFormat="1"/>
    <row r="3036" s="18" customFormat="1"/>
    <row r="3037" s="18" customFormat="1"/>
    <row r="3038" s="18" customFormat="1"/>
    <row r="3039" s="18" customFormat="1"/>
    <row r="3040" s="18" customFormat="1"/>
    <row r="3041" s="18" customFormat="1"/>
    <row r="3042" s="18" customFormat="1"/>
    <row r="3043" s="18" customFormat="1"/>
    <row r="3044" s="18" customFormat="1"/>
    <row r="3045" s="18" customFormat="1"/>
    <row r="3046" s="18" customFormat="1"/>
    <row r="3047" s="18" customFormat="1"/>
    <row r="3048" s="18" customFormat="1"/>
    <row r="3049" s="18" customFormat="1"/>
    <row r="3050" s="18" customFormat="1"/>
    <row r="3051" s="18" customFormat="1"/>
    <row r="3052" s="18" customFormat="1"/>
    <row r="3053" s="18" customFormat="1"/>
    <row r="3054" s="18" customFormat="1"/>
    <row r="3055" s="18" customFormat="1"/>
    <row r="3056" s="18" customFormat="1"/>
    <row r="3057" s="18" customFormat="1"/>
    <row r="3058" s="18" customFormat="1"/>
    <row r="3059" s="18" customFormat="1"/>
    <row r="3060" s="18" customFormat="1"/>
    <row r="3061" s="18" customFormat="1"/>
    <row r="3062" s="18" customFormat="1"/>
    <row r="3063" s="18" customFormat="1"/>
    <row r="3064" s="18" customFormat="1"/>
    <row r="3065" s="18" customFormat="1"/>
    <row r="3066" s="18" customFormat="1"/>
    <row r="3067" s="18" customFormat="1"/>
    <row r="3068" s="18" customFormat="1"/>
    <row r="3069" s="18" customFormat="1"/>
    <row r="3070" s="18" customFormat="1"/>
    <row r="3071" s="18" customFormat="1"/>
    <row r="3072" s="18" customFormat="1"/>
    <row r="3073" s="18" customFormat="1"/>
    <row r="3074" s="18" customFormat="1"/>
    <row r="3075" s="18" customFormat="1"/>
    <row r="3076" s="18" customFormat="1"/>
    <row r="3077" s="18" customFormat="1"/>
    <row r="3078" s="18" customFormat="1"/>
    <row r="3079" s="18" customFormat="1"/>
    <row r="3080" s="18" customFormat="1"/>
    <row r="3081" s="18" customFormat="1"/>
    <row r="3082" s="18" customFormat="1"/>
    <row r="3083" s="18" customFormat="1"/>
    <row r="3084" s="18" customFormat="1"/>
    <row r="3085" s="18" customFormat="1"/>
    <row r="3086" s="18" customFormat="1"/>
    <row r="3087" s="18" customFormat="1"/>
    <row r="3088" s="18" customFormat="1"/>
    <row r="3089" s="18" customFormat="1"/>
    <row r="3090" s="18" customFormat="1"/>
    <row r="3091" s="18" customFormat="1"/>
    <row r="3092" s="18" customFormat="1"/>
    <row r="3093" s="18" customFormat="1"/>
    <row r="3094" s="18" customFormat="1"/>
    <row r="3095" s="18" customFormat="1"/>
    <row r="3096" s="18" customFormat="1"/>
    <row r="3097" s="18" customFormat="1"/>
    <row r="3098" s="18" customFormat="1"/>
    <row r="3099" s="18" customFormat="1"/>
    <row r="3100" s="18" customFormat="1"/>
    <row r="3101" s="18" customFormat="1"/>
    <row r="3102" s="18" customFormat="1"/>
    <row r="3103" s="18" customFormat="1"/>
    <row r="3104" s="18" customFormat="1"/>
    <row r="3105" s="18" customFormat="1"/>
    <row r="3106" s="18" customFormat="1"/>
    <row r="3107" s="18" customFormat="1"/>
    <row r="3108" s="18" customFormat="1"/>
    <row r="3109" s="18" customFormat="1"/>
    <row r="3110" s="18" customFormat="1"/>
    <row r="3111" s="18" customFormat="1"/>
    <row r="3112" s="18" customFormat="1"/>
    <row r="3113" s="18" customFormat="1"/>
    <row r="3114" s="18" customFormat="1"/>
    <row r="3115" s="18" customFormat="1"/>
    <row r="3116" s="18" customFormat="1"/>
    <row r="3117" s="18" customFormat="1"/>
    <row r="3118" s="18" customFormat="1"/>
    <row r="3119" s="18" customFormat="1"/>
    <row r="3120" s="18" customFormat="1"/>
    <row r="3121" s="18" customFormat="1"/>
    <row r="3122" s="18" customFormat="1"/>
    <row r="3123" s="18" customFormat="1"/>
    <row r="3124" s="18" customFormat="1"/>
    <row r="3125" s="18" customFormat="1"/>
    <row r="3126" s="18" customFormat="1"/>
    <row r="3127" s="18" customFormat="1"/>
    <row r="3128" s="18" customFormat="1"/>
    <row r="3129" s="18" customFormat="1"/>
    <row r="3130" s="18" customFormat="1"/>
    <row r="3131" s="18" customFormat="1"/>
    <row r="3132" s="18" customFormat="1"/>
    <row r="3133" s="18" customFormat="1"/>
    <row r="3134" s="18" customFormat="1"/>
    <row r="3135" s="18" customFormat="1"/>
    <row r="3136" s="18" customFormat="1"/>
    <row r="3137" s="18" customFormat="1"/>
    <row r="3138" s="18" customFormat="1"/>
    <row r="3139" s="18" customFormat="1"/>
    <row r="3140" s="18" customFormat="1"/>
    <row r="3141" s="18" customFormat="1"/>
    <row r="3142" s="18" customFormat="1"/>
    <row r="3143" s="18" customFormat="1"/>
    <row r="3144" s="18" customFormat="1"/>
    <row r="3145" s="18" customFormat="1"/>
    <row r="3146" s="18" customFormat="1"/>
    <row r="3147" s="18" customFormat="1"/>
    <row r="3148" s="18" customFormat="1"/>
    <row r="3149" s="18" customFormat="1"/>
    <row r="3150" s="18" customFormat="1"/>
    <row r="3151" s="18" customFormat="1"/>
    <row r="3152" s="18" customFormat="1"/>
    <row r="3153" s="18" customFormat="1"/>
    <row r="3154" s="18" customFormat="1"/>
    <row r="3155" s="18" customFormat="1"/>
    <row r="3156" s="18" customFormat="1"/>
    <row r="3157" s="18" customFormat="1"/>
    <row r="3158" s="18" customFormat="1"/>
    <row r="3159" s="18" customFormat="1"/>
    <row r="3160" s="18" customFormat="1"/>
    <row r="3161" s="18" customFormat="1"/>
    <row r="3162" s="18" customFormat="1"/>
    <row r="3163" s="18" customFormat="1"/>
    <row r="3164" s="18" customFormat="1"/>
    <row r="3165" s="18" customFormat="1"/>
    <row r="3166" s="18" customFormat="1"/>
    <row r="3167" s="18" customFormat="1"/>
    <row r="3168" s="18" customFormat="1"/>
    <row r="3169" s="18" customFormat="1"/>
    <row r="3170" s="18" customFormat="1"/>
    <row r="3171" s="18" customFormat="1"/>
    <row r="3172" s="18" customFormat="1"/>
    <row r="3173" s="18" customFormat="1"/>
    <row r="3174" s="18" customFormat="1"/>
    <row r="3175" s="18" customFormat="1"/>
    <row r="3176" s="18" customFormat="1"/>
    <row r="3177" s="18" customFormat="1"/>
    <row r="3178" s="18" customFormat="1"/>
    <row r="3179" s="18" customFormat="1"/>
    <row r="3180" s="18" customFormat="1"/>
    <row r="3181" s="18" customFormat="1"/>
    <row r="3182" s="18" customFormat="1"/>
    <row r="3183" s="18" customFormat="1"/>
    <row r="3184" s="18" customFormat="1"/>
    <row r="3185" s="18" customFormat="1"/>
    <row r="3186" s="18" customFormat="1"/>
    <row r="3187" s="18" customFormat="1"/>
    <row r="3188" s="18" customFormat="1"/>
    <row r="3189" s="18" customFormat="1"/>
    <row r="3190" s="18" customFormat="1"/>
    <row r="3191" s="18" customFormat="1"/>
    <row r="3192" s="18" customFormat="1"/>
    <row r="3193" s="18" customFormat="1"/>
    <row r="3194" s="18" customFormat="1"/>
    <row r="3195" s="18" customFormat="1"/>
    <row r="3196" s="18" customFormat="1"/>
    <row r="3197" s="18" customFormat="1"/>
    <row r="3198" s="18" customFormat="1"/>
    <row r="3199" s="18" customFormat="1"/>
    <row r="3200" s="18" customFormat="1"/>
    <row r="3201" s="18" customFormat="1"/>
    <row r="3202" s="18" customFormat="1"/>
    <row r="3203" s="18" customFormat="1"/>
    <row r="3204" s="18" customFormat="1"/>
    <row r="3205" s="18" customFormat="1"/>
    <row r="3206" s="18" customFormat="1"/>
    <row r="3207" s="18" customFormat="1"/>
    <row r="3208" s="18" customFormat="1"/>
    <row r="3209" s="18" customFormat="1"/>
    <row r="3210" s="18" customFormat="1"/>
    <row r="3211" s="18" customFormat="1"/>
    <row r="3212" s="18" customFormat="1"/>
    <row r="3213" s="18" customFormat="1"/>
    <row r="3214" s="18" customFormat="1"/>
    <row r="3215" s="18" customFormat="1"/>
    <row r="3216" s="18" customFormat="1"/>
    <row r="3217" s="18" customFormat="1"/>
    <row r="3218" s="18" customFormat="1"/>
    <row r="3219" s="18" customFormat="1"/>
    <row r="3220" s="18" customFormat="1"/>
    <row r="3221" s="18" customFormat="1"/>
    <row r="3222" s="18" customFormat="1"/>
    <row r="3223" s="18" customFormat="1"/>
    <row r="3224" s="18" customFormat="1"/>
    <row r="3225" s="18" customFormat="1"/>
    <row r="3226" s="18" customFormat="1"/>
    <row r="3227" s="18" customFormat="1"/>
    <row r="3228" s="18" customFormat="1"/>
    <row r="3229" s="18" customFormat="1"/>
    <row r="3230" s="18" customFormat="1"/>
    <row r="3231" s="18" customFormat="1"/>
    <row r="3232" s="18" customFormat="1"/>
    <row r="3233" s="18" customFormat="1"/>
    <row r="3234" s="18" customFormat="1"/>
    <row r="3235" s="18" customFormat="1"/>
    <row r="3236" s="18" customFormat="1"/>
    <row r="3237" s="18" customFormat="1"/>
    <row r="3238" s="18" customFormat="1"/>
    <row r="3239" s="18" customFormat="1"/>
    <row r="3240" s="18" customFormat="1"/>
    <row r="3241" s="18" customFormat="1"/>
    <row r="3242" s="18" customFormat="1"/>
    <row r="3243" s="18" customFormat="1"/>
    <row r="3244" s="18" customFormat="1"/>
    <row r="3245" s="18" customFormat="1"/>
    <row r="3246" s="18" customFormat="1"/>
    <row r="3247" s="18" customFormat="1"/>
    <row r="3248" s="18" customFormat="1"/>
    <row r="3249" s="18" customFormat="1"/>
    <row r="3250" s="18" customFormat="1"/>
    <row r="3251" s="18" customFormat="1"/>
    <row r="3252" s="18" customFormat="1"/>
    <row r="3253" s="18" customFormat="1"/>
    <row r="3254" s="18" customFormat="1"/>
    <row r="3255" s="18" customFormat="1"/>
    <row r="3256" s="18" customFormat="1"/>
    <row r="3257" s="18" customFormat="1"/>
    <row r="3258" s="18" customFormat="1"/>
    <row r="3259" s="18" customFormat="1"/>
    <row r="3260" s="18" customFormat="1"/>
    <row r="3261" s="18" customFormat="1"/>
    <row r="3262" s="18" customFormat="1"/>
    <row r="3263" s="18" customFormat="1"/>
    <row r="3264" s="18" customFormat="1"/>
    <row r="3265" s="18" customFormat="1"/>
    <row r="3266" s="18" customFormat="1"/>
    <row r="3267" s="18" customFormat="1"/>
    <row r="3268" s="18" customFormat="1"/>
    <row r="3269" s="18" customFormat="1"/>
    <row r="3270" s="18" customFormat="1"/>
    <row r="3271" s="18" customFormat="1"/>
    <row r="3272" s="18" customFormat="1"/>
    <row r="3273" s="18" customFormat="1"/>
    <row r="3274" s="18" customFormat="1"/>
    <row r="3275" s="18" customFormat="1"/>
    <row r="3276" s="18" customFormat="1"/>
    <row r="3277" s="18" customFormat="1"/>
    <row r="3278" s="18" customFormat="1"/>
    <row r="3279" s="18" customFormat="1"/>
    <row r="3280" s="18" customFormat="1"/>
    <row r="3281" s="18" customFormat="1"/>
    <row r="3282" s="18" customFormat="1"/>
    <row r="3283" s="18" customFormat="1"/>
    <row r="3284" s="18" customFormat="1"/>
    <row r="3285" s="18" customFormat="1"/>
    <row r="3286" s="18" customFormat="1"/>
    <row r="3287" s="18" customFormat="1"/>
    <row r="3288" s="18" customFormat="1"/>
    <row r="3289" s="18" customFormat="1"/>
    <row r="3290" s="18" customFormat="1"/>
    <row r="3291" s="18" customFormat="1"/>
    <row r="3292" s="18" customFormat="1"/>
    <row r="3293" s="18" customFormat="1"/>
    <row r="3294" s="18" customFormat="1"/>
    <row r="3295" s="18" customFormat="1"/>
    <row r="3296" s="18" customFormat="1"/>
    <row r="3297" s="18" customFormat="1"/>
    <row r="3298" s="18" customFormat="1"/>
    <row r="3299" s="18" customFormat="1"/>
    <row r="3300" s="18" customFormat="1"/>
    <row r="3301" s="18" customFormat="1"/>
    <row r="3302" s="18" customFormat="1"/>
    <row r="3303" s="18" customFormat="1"/>
    <row r="3304" s="18" customFormat="1"/>
    <row r="3305" s="18" customFormat="1"/>
    <row r="3306" s="18" customFormat="1"/>
    <row r="3307" s="18" customFormat="1"/>
    <row r="3308" s="18" customFormat="1"/>
    <row r="3309" s="18" customFormat="1"/>
    <row r="3310" s="18" customFormat="1"/>
    <row r="3311" s="18" customFormat="1"/>
    <row r="3312" s="18" customFormat="1"/>
    <row r="3313" s="18" customFormat="1"/>
    <row r="3314" s="18" customFormat="1"/>
    <row r="3315" s="18" customFormat="1"/>
    <row r="3316" s="18" customFormat="1"/>
    <row r="3317" s="18" customFormat="1"/>
    <row r="3318" s="18" customFormat="1"/>
    <row r="3319" s="18" customFormat="1"/>
    <row r="3320" s="18" customFormat="1"/>
    <row r="3321" s="18" customFormat="1"/>
    <row r="3322" s="18" customFormat="1"/>
    <row r="3323" s="18" customFormat="1"/>
    <row r="3324" s="18" customFormat="1"/>
    <row r="3325" s="18" customFormat="1"/>
    <row r="3326" s="18" customFormat="1"/>
    <row r="3327" s="18" customFormat="1"/>
    <row r="3328" s="18" customFormat="1"/>
    <row r="3329" s="18" customFormat="1"/>
    <row r="3330" s="18" customFormat="1"/>
    <row r="3331" s="18" customFormat="1"/>
    <row r="3332" s="18" customFormat="1"/>
    <row r="3333" s="18" customFormat="1"/>
    <row r="3334" s="18" customFormat="1"/>
    <row r="3335" s="18" customFormat="1"/>
    <row r="3336" s="18" customFormat="1"/>
    <row r="3337" s="18" customFormat="1"/>
    <row r="3338" s="18" customFormat="1"/>
    <row r="3339" s="18" customFormat="1"/>
    <row r="3340" s="18" customFormat="1"/>
    <row r="3341" s="18" customFormat="1"/>
    <row r="3342" s="18" customFormat="1"/>
    <row r="3343" s="18" customFormat="1"/>
    <row r="3344" s="18" customFormat="1"/>
    <row r="3345" s="18" customFormat="1"/>
    <row r="3346" s="18" customFormat="1"/>
    <row r="3347" s="18" customFormat="1"/>
    <row r="3348" s="18" customFormat="1"/>
    <row r="3349" s="18" customFormat="1"/>
    <row r="3350" s="18" customFormat="1"/>
    <row r="3351" s="18" customFormat="1"/>
    <row r="3352" s="18" customFormat="1"/>
    <row r="3353" s="18" customFormat="1"/>
    <row r="3354" s="18" customFormat="1"/>
    <row r="3355" s="18" customFormat="1"/>
    <row r="3356" s="18" customFormat="1"/>
    <row r="3357" s="18" customFormat="1"/>
    <row r="3358" s="18" customFormat="1"/>
    <row r="3359" s="18" customFormat="1"/>
    <row r="3360" s="18" customFormat="1"/>
    <row r="3361" s="18" customFormat="1"/>
    <row r="3362" s="18" customFormat="1"/>
    <row r="3363" s="18" customFormat="1"/>
    <row r="3364" s="18" customFormat="1"/>
    <row r="3365" s="18" customFormat="1"/>
    <row r="3366" s="18" customFormat="1"/>
    <row r="3367" s="18" customFormat="1"/>
    <row r="3368" s="18" customFormat="1"/>
    <row r="3369" s="18" customFormat="1"/>
    <row r="3370" s="18" customFormat="1"/>
    <row r="3371" s="18" customFormat="1"/>
    <row r="3372" s="18" customFormat="1"/>
    <row r="3373" s="18" customFormat="1"/>
    <row r="3374" s="18" customFormat="1"/>
    <row r="3375" s="18" customFormat="1"/>
    <row r="3376" s="18" customFormat="1"/>
    <row r="3377" s="18" customFormat="1"/>
    <row r="3378" s="18" customFormat="1"/>
    <row r="3379" s="18" customFormat="1"/>
    <row r="3380" s="18" customFormat="1"/>
    <row r="3381" s="18" customFormat="1"/>
    <row r="3382" s="18" customFormat="1"/>
    <row r="3383" s="18" customFormat="1"/>
    <row r="3384" s="18" customFormat="1"/>
    <row r="3385" s="18" customFormat="1"/>
    <row r="3386" s="18" customFormat="1"/>
    <row r="3387" s="18" customFormat="1"/>
    <row r="3388" s="18" customFormat="1"/>
    <row r="3389" s="18" customFormat="1"/>
    <row r="3390" s="18" customFormat="1"/>
    <row r="3391" s="18" customFormat="1"/>
    <row r="3392" s="18" customFormat="1"/>
    <row r="3393" s="18" customFormat="1"/>
    <row r="3394" s="18" customFormat="1"/>
    <row r="3395" s="18" customFormat="1"/>
    <row r="3396" s="18" customFormat="1"/>
    <row r="3397" s="18" customFormat="1"/>
    <row r="3398" s="18" customFormat="1"/>
    <row r="3399" s="18" customFormat="1"/>
    <row r="3400" s="18" customFormat="1"/>
    <row r="3401" s="18" customFormat="1"/>
    <row r="3402" s="18" customFormat="1"/>
    <row r="3403" s="18" customFormat="1"/>
    <row r="3404" s="18" customFormat="1"/>
    <row r="3405" s="18" customFormat="1"/>
    <row r="3406" s="18" customFormat="1"/>
    <row r="3407" s="18" customFormat="1"/>
    <row r="3408" s="18" customFormat="1"/>
    <row r="3409" s="18" customFormat="1"/>
    <row r="3410" s="18" customFormat="1"/>
    <row r="3411" s="18" customFormat="1"/>
    <row r="3412" s="18" customFormat="1"/>
    <row r="3413" s="18" customFormat="1"/>
    <row r="3414" s="18" customFormat="1"/>
    <row r="3415" s="18" customFormat="1"/>
    <row r="3416" s="18" customFormat="1"/>
    <row r="3417" s="18" customFormat="1"/>
    <row r="3418" s="18" customFormat="1"/>
    <row r="3419" s="18" customFormat="1"/>
    <row r="3420" s="18" customFormat="1"/>
    <row r="3421" s="18" customFormat="1"/>
    <row r="3422" s="18" customFormat="1"/>
    <row r="3423" s="18" customFormat="1"/>
    <row r="3424" s="18" customFormat="1"/>
    <row r="3425" s="18" customFormat="1"/>
    <row r="3426" s="18" customFormat="1"/>
    <row r="3427" s="18" customFormat="1"/>
    <row r="3428" s="18" customFormat="1"/>
    <row r="3429" s="18" customFormat="1"/>
    <row r="3430" s="18" customFormat="1"/>
    <row r="3431" s="18" customFormat="1"/>
    <row r="3432" s="18" customFormat="1"/>
    <row r="3433" s="18" customFormat="1"/>
    <row r="3434" s="18" customFormat="1"/>
    <row r="3435" s="18" customFormat="1"/>
    <row r="3436" s="18" customFormat="1"/>
    <row r="3437" s="18" customFormat="1"/>
    <row r="3438" s="18" customFormat="1"/>
    <row r="3439" s="18" customFormat="1"/>
    <row r="3440" s="18" customFormat="1"/>
    <row r="3441" s="18" customFormat="1"/>
    <row r="3442" s="18" customFormat="1"/>
    <row r="3443" s="18" customFormat="1"/>
    <row r="3444" s="18" customFormat="1"/>
    <row r="3445" s="18" customFormat="1"/>
    <row r="3446" s="18" customFormat="1"/>
    <row r="3447" s="18" customFormat="1"/>
    <row r="3448" s="18" customFormat="1"/>
    <row r="3449" s="18" customFormat="1"/>
    <row r="3450" s="18" customFormat="1"/>
    <row r="3451" s="18" customFormat="1"/>
    <row r="3452" s="18" customFormat="1"/>
    <row r="3453" s="18" customFormat="1"/>
    <row r="3454" s="18" customFormat="1"/>
    <row r="3455" s="18" customFormat="1"/>
    <row r="3456" s="18" customFormat="1"/>
    <row r="3457" s="18" customFormat="1"/>
    <row r="3458" s="18" customFormat="1"/>
    <row r="3459" s="18" customFormat="1"/>
    <row r="3460" s="18" customFormat="1"/>
    <row r="3461" s="18" customFormat="1"/>
    <row r="3462" s="18" customFormat="1"/>
    <row r="3463" s="18" customFormat="1"/>
    <row r="3464" s="18" customFormat="1"/>
    <row r="3465" s="18" customFormat="1"/>
    <row r="3466" s="18" customFormat="1"/>
    <row r="3467" s="18" customFormat="1"/>
    <row r="3468" s="18" customFormat="1"/>
    <row r="3469" s="18" customFormat="1"/>
    <row r="3470" s="18" customFormat="1"/>
    <row r="3471" s="18" customFormat="1"/>
    <row r="3472" s="18" customFormat="1"/>
    <row r="3473" s="18" customFormat="1"/>
    <row r="3474" s="18" customFormat="1"/>
    <row r="3475" s="18" customFormat="1"/>
    <row r="3476" s="18" customFormat="1"/>
    <row r="3477" s="18" customFormat="1"/>
    <row r="3478" s="18" customFormat="1"/>
    <row r="3479" s="18" customFormat="1"/>
    <row r="3480" s="18" customFormat="1"/>
    <row r="3481" s="18" customFormat="1"/>
    <row r="3482" s="18" customFormat="1"/>
    <row r="3483" s="18" customFormat="1"/>
    <row r="3484" s="18" customFormat="1"/>
    <row r="3485" s="18" customFormat="1"/>
    <row r="3486" s="18" customFormat="1"/>
    <row r="3487" s="18" customFormat="1"/>
    <row r="3488" s="18" customFormat="1"/>
    <row r="3489" s="18" customFormat="1"/>
    <row r="3490" s="18" customFormat="1"/>
    <row r="3491" s="18" customFormat="1"/>
    <row r="3492" s="18" customFormat="1"/>
    <row r="3493" s="18" customFormat="1"/>
    <row r="3494" s="18" customFormat="1"/>
    <row r="3495" s="18" customFormat="1"/>
    <row r="3496" s="18" customFormat="1"/>
    <row r="3497" s="18" customFormat="1"/>
    <row r="3498" s="18" customFormat="1"/>
    <row r="3499" s="18" customFormat="1"/>
    <row r="3500" s="18" customFormat="1"/>
    <row r="3501" s="18" customFormat="1"/>
    <row r="3502" s="18" customFormat="1"/>
    <row r="3503" s="18" customFormat="1"/>
    <row r="3504" s="18" customFormat="1"/>
    <row r="3505" s="18" customFormat="1"/>
    <row r="3506" s="18" customFormat="1"/>
    <row r="3507" s="18" customFormat="1"/>
    <row r="3508" s="18" customFormat="1"/>
    <row r="3509" s="18" customFormat="1"/>
    <row r="3510" s="18" customFormat="1"/>
    <row r="3511" s="18" customFormat="1"/>
    <row r="3512" s="18" customFormat="1"/>
    <row r="3513" s="18" customFormat="1"/>
    <row r="3514" s="18" customFormat="1"/>
    <row r="3515" s="18" customFormat="1"/>
    <row r="3516" s="18" customFormat="1"/>
    <row r="3517" s="18" customFormat="1"/>
    <row r="3518" s="18" customFormat="1"/>
    <row r="3519" s="18" customFormat="1"/>
    <row r="3520" s="18" customFormat="1"/>
    <row r="3521" s="18" customFormat="1"/>
    <row r="3522" s="18" customFormat="1"/>
    <row r="3523" s="18" customFormat="1"/>
    <row r="3524" s="18" customFormat="1"/>
    <row r="3525" s="18" customFormat="1"/>
    <row r="3526" s="18" customFormat="1"/>
    <row r="3527" s="18" customFormat="1"/>
    <row r="3528" s="18" customFormat="1"/>
    <row r="3529" s="18" customFormat="1"/>
    <row r="3530" s="18" customFormat="1"/>
    <row r="3531" s="18" customFormat="1"/>
    <row r="3532" s="18" customFormat="1"/>
    <row r="3533" s="18" customFormat="1"/>
    <row r="3534" s="18" customFormat="1"/>
    <row r="3535" s="18" customFormat="1"/>
    <row r="3536" s="18" customFormat="1"/>
    <row r="3537" s="18" customFormat="1"/>
    <row r="3538" s="18" customFormat="1"/>
    <row r="3539" s="18" customFormat="1"/>
    <row r="3540" s="18" customFormat="1"/>
    <row r="3541" s="18" customFormat="1"/>
    <row r="3542" s="18" customFormat="1"/>
    <row r="3543" s="18" customFormat="1"/>
    <row r="3544" s="18" customFormat="1"/>
    <row r="3545" s="18" customFormat="1"/>
    <row r="3546" s="18" customFormat="1"/>
    <row r="3547" s="18" customFormat="1"/>
    <row r="3548" s="18" customFormat="1"/>
    <row r="3549" s="18" customFormat="1"/>
    <row r="3550" s="18" customFormat="1"/>
    <row r="3551" s="18" customFormat="1"/>
    <row r="3552" s="18" customFormat="1"/>
    <row r="3553" s="18" customFormat="1"/>
    <row r="3554" s="18" customFormat="1"/>
    <row r="3555" s="18" customFormat="1"/>
    <row r="3556" s="18" customFormat="1"/>
    <row r="3557" s="18" customFormat="1"/>
    <row r="3558" s="18" customFormat="1"/>
    <row r="3559" s="18" customFormat="1"/>
    <row r="3560" s="18" customFormat="1"/>
    <row r="3561" s="18" customFormat="1"/>
    <row r="3562" s="18" customFormat="1"/>
    <row r="3563" s="18" customFormat="1"/>
    <row r="3564" s="18" customFormat="1"/>
    <row r="3565" s="18" customFormat="1"/>
    <row r="3566" s="18" customFormat="1"/>
    <row r="3567" s="18" customFormat="1"/>
    <row r="3568" s="18" customFormat="1"/>
    <row r="3569" s="18" customFormat="1"/>
    <row r="3570" s="18" customFormat="1"/>
    <row r="3571" s="18" customFormat="1"/>
    <row r="3572" s="18" customFormat="1"/>
    <row r="3573" s="18" customFormat="1"/>
    <row r="3574" s="18" customFormat="1"/>
    <row r="3575" s="18" customFormat="1"/>
    <row r="3576" s="18" customFormat="1"/>
    <row r="3577" s="18" customFormat="1"/>
    <row r="3578" s="18" customFormat="1"/>
    <row r="3579" s="18" customFormat="1"/>
    <row r="3580" s="18" customFormat="1"/>
    <row r="3581" s="18" customFormat="1"/>
    <row r="3582" s="18" customFormat="1"/>
    <row r="3583" s="18" customFormat="1"/>
    <row r="3584" s="18" customFormat="1"/>
    <row r="3585" s="18" customFormat="1"/>
    <row r="3586" s="18" customFormat="1"/>
    <row r="3587" s="18" customFormat="1"/>
    <row r="3588" s="18" customFormat="1"/>
    <row r="3589" s="18" customFormat="1"/>
    <row r="3590" s="18" customFormat="1"/>
    <row r="3591" s="18" customFormat="1"/>
    <row r="3592" s="18" customFormat="1"/>
    <row r="3593" s="18" customFormat="1"/>
    <row r="3594" s="18" customFormat="1"/>
    <row r="3595" s="18" customFormat="1"/>
    <row r="3596" s="18" customFormat="1"/>
    <row r="3597" s="18" customFormat="1"/>
    <row r="3598" s="18" customFormat="1"/>
    <row r="3599" s="18" customFormat="1"/>
    <row r="3600" s="18" customFormat="1"/>
    <row r="3601" s="18" customFormat="1"/>
    <row r="3602" s="18" customFormat="1"/>
    <row r="3603" s="18" customFormat="1"/>
    <row r="3604" s="18" customFormat="1"/>
    <row r="3605" s="18" customFormat="1"/>
    <row r="3606" s="18" customFormat="1"/>
    <row r="3607" s="18" customFormat="1"/>
    <row r="3608" s="18" customFormat="1"/>
    <row r="3609" s="18" customFormat="1"/>
    <row r="3610" s="18" customFormat="1"/>
    <row r="3611" s="18" customFormat="1"/>
    <row r="3612" s="18" customFormat="1"/>
    <row r="3613" s="18" customFormat="1"/>
    <row r="3614" s="18" customFormat="1"/>
    <row r="3615" s="18" customFormat="1"/>
    <row r="3616" s="18" customFormat="1"/>
    <row r="3617" s="18" customFormat="1"/>
    <row r="3618" s="18" customFormat="1"/>
    <row r="3619" s="18" customFormat="1"/>
    <row r="3620" s="18" customFormat="1"/>
    <row r="3621" s="18" customFormat="1"/>
    <row r="3622" s="18" customFormat="1"/>
    <row r="3623" s="18" customFormat="1"/>
    <row r="3624" s="18" customFormat="1"/>
    <row r="3625" s="18" customFormat="1"/>
    <row r="3626" s="18" customFormat="1"/>
    <row r="3627" s="18" customFormat="1"/>
    <row r="3628" s="18" customFormat="1"/>
    <row r="3629" s="18" customFormat="1"/>
    <row r="3630" s="18" customFormat="1"/>
    <row r="3631" s="18" customFormat="1"/>
    <row r="3632" s="18" customFormat="1"/>
    <row r="3633" s="18" customFormat="1"/>
    <row r="3634" s="18" customFormat="1"/>
    <row r="3635" s="18" customFormat="1"/>
    <row r="3636" s="18" customFormat="1"/>
    <row r="3637" s="18" customFormat="1"/>
    <row r="3638" s="18" customFormat="1"/>
    <row r="3639" s="18" customFormat="1"/>
    <row r="3640" s="18" customFormat="1"/>
    <row r="3641" s="18" customFormat="1"/>
    <row r="3642" s="18" customFormat="1"/>
    <row r="3643" s="18" customFormat="1"/>
    <row r="3644" s="18" customFormat="1"/>
    <row r="3645" s="18" customFormat="1"/>
    <row r="3646" s="18" customFormat="1"/>
    <row r="3647" s="18" customFormat="1"/>
    <row r="3648" s="18" customFormat="1"/>
    <row r="3649" s="18" customFormat="1"/>
    <row r="3650" s="18" customFormat="1"/>
    <row r="3651" s="18" customFormat="1"/>
    <row r="3652" s="18" customFormat="1"/>
    <row r="3653" s="18" customFormat="1"/>
    <row r="3654" s="18" customFormat="1"/>
    <row r="3655" s="18" customFormat="1"/>
    <row r="3656" s="18" customFormat="1"/>
    <row r="3657" s="18" customFormat="1"/>
    <row r="3658" s="18" customFormat="1"/>
    <row r="3659" s="18" customFormat="1"/>
    <row r="3660" s="18" customFormat="1"/>
    <row r="3661" s="18" customFormat="1"/>
    <row r="3662" s="18" customFormat="1"/>
    <row r="3663" s="18" customFormat="1"/>
    <row r="3664" s="18" customFormat="1"/>
    <row r="3665" s="18" customFormat="1"/>
    <row r="3666" s="18" customFormat="1"/>
    <row r="3667" s="18" customFormat="1"/>
    <row r="3668" s="18" customFormat="1"/>
    <row r="3669" s="18" customFormat="1"/>
    <row r="3670" s="18" customFormat="1"/>
    <row r="3671" s="18" customFormat="1"/>
    <row r="3672" s="18" customFormat="1"/>
    <row r="3673" s="18" customFormat="1"/>
    <row r="3674" s="18" customFormat="1"/>
    <row r="3675" s="18" customFormat="1"/>
    <row r="3676" s="18" customFormat="1"/>
    <row r="3677" s="18" customFormat="1"/>
    <row r="3678" s="18" customFormat="1"/>
    <row r="3679" s="18" customFormat="1"/>
    <row r="3680" s="18" customFormat="1"/>
    <row r="3681" s="18" customFormat="1"/>
    <row r="3682" s="18" customFormat="1"/>
    <row r="3683" s="18" customFormat="1"/>
    <row r="3684" s="18" customFormat="1"/>
    <row r="3685" s="18" customFormat="1"/>
    <row r="3686" s="18" customFormat="1"/>
    <row r="3687" s="18" customFormat="1"/>
    <row r="3688" s="18" customFormat="1"/>
    <row r="3689" s="18" customFormat="1"/>
    <row r="3690" s="18" customFormat="1"/>
    <row r="3691" s="18" customFormat="1"/>
    <row r="3692" s="18" customFormat="1"/>
    <row r="3693" s="18" customFormat="1"/>
    <row r="3694" s="18" customFormat="1"/>
    <row r="3695" s="18" customFormat="1"/>
    <row r="3696" s="18" customFormat="1"/>
    <row r="3697" s="18" customFormat="1"/>
    <row r="3698" s="18" customFormat="1"/>
    <row r="3699" s="18" customFormat="1"/>
    <row r="3700" s="18" customFormat="1"/>
    <row r="3701" s="18" customFormat="1"/>
    <row r="3702" s="18" customFormat="1"/>
    <row r="3703" s="18" customFormat="1"/>
    <row r="3704" s="18" customFormat="1"/>
    <row r="3705" s="18" customFormat="1"/>
    <row r="3706" s="18" customFormat="1"/>
    <row r="3707" s="18" customFormat="1"/>
    <row r="3708" s="18" customFormat="1"/>
    <row r="3709" s="18" customFormat="1"/>
    <row r="3710" s="18" customFormat="1"/>
    <row r="3711" s="18" customFormat="1"/>
    <row r="3712" s="18" customFormat="1"/>
    <row r="3713" s="18" customFormat="1"/>
    <row r="3714" s="18" customFormat="1"/>
    <row r="3715" s="18" customFormat="1"/>
    <row r="3716" s="18" customFormat="1"/>
    <row r="3717" s="18" customFormat="1"/>
    <row r="3718" s="18" customFormat="1"/>
    <row r="3719" s="18" customFormat="1"/>
    <row r="3720" s="18" customFormat="1"/>
    <row r="3721" s="18" customFormat="1"/>
    <row r="3722" s="18" customFormat="1"/>
    <row r="3723" s="18" customFormat="1"/>
    <row r="3724" s="18" customFormat="1"/>
    <row r="3725" s="18" customFormat="1"/>
    <row r="3726" s="18" customFormat="1"/>
    <row r="3727" s="18" customFormat="1"/>
    <row r="3728" s="18" customFormat="1"/>
    <row r="3729" s="18" customFormat="1"/>
    <row r="3730" s="18" customFormat="1"/>
    <row r="3731" s="18" customFormat="1"/>
    <row r="3732" s="18" customFormat="1"/>
    <row r="3733" s="18" customFormat="1"/>
    <row r="3734" s="18" customFormat="1"/>
    <row r="3735" s="18" customFormat="1"/>
    <row r="3736" s="18" customFormat="1"/>
    <row r="3737" s="18" customFormat="1"/>
    <row r="3738" s="18" customFormat="1"/>
    <row r="3739" s="18" customFormat="1"/>
    <row r="3740" s="18" customFormat="1"/>
    <row r="3741" s="18" customFormat="1"/>
    <row r="3742" s="18" customFormat="1"/>
    <row r="3743" s="18" customFormat="1"/>
    <row r="3744" s="18" customFormat="1"/>
    <row r="3745" s="18" customFormat="1"/>
    <row r="3746" s="18" customFormat="1"/>
    <row r="3747" s="18" customFormat="1"/>
    <row r="3748" s="18" customFormat="1"/>
    <row r="3749" s="18" customFormat="1"/>
    <row r="3750" s="18" customFormat="1"/>
    <row r="3751" s="18" customFormat="1"/>
    <row r="3752" s="18" customFormat="1"/>
    <row r="3753" s="18" customFormat="1"/>
    <row r="3754" s="18" customFormat="1"/>
    <row r="3755" s="18" customFormat="1"/>
    <row r="3756" s="18" customFormat="1"/>
    <row r="3757" s="18" customFormat="1"/>
    <row r="3758" s="18" customFormat="1"/>
    <row r="3759" s="18" customFormat="1"/>
    <row r="3760" s="18" customFormat="1"/>
    <row r="3761" s="18" customFormat="1"/>
    <row r="3762" s="18" customFormat="1"/>
    <row r="3763" s="18" customFormat="1"/>
    <row r="3764" s="18" customFormat="1"/>
    <row r="3765" s="18" customFormat="1"/>
    <row r="3766" s="18" customFormat="1"/>
    <row r="3767" s="18" customFormat="1"/>
    <row r="3768" s="18" customFormat="1"/>
    <row r="3769" s="18" customFormat="1"/>
    <row r="3770" s="18" customFormat="1"/>
    <row r="3771" s="18" customFormat="1"/>
    <row r="3772" s="18" customFormat="1"/>
    <row r="3773" s="18" customFormat="1"/>
    <row r="3774" s="18" customFormat="1"/>
    <row r="3775" s="18" customFormat="1"/>
    <row r="3776" s="18" customFormat="1"/>
    <row r="3777" s="18" customFormat="1"/>
    <row r="3778" s="18" customFormat="1"/>
    <row r="3779" s="18" customFormat="1"/>
    <row r="3780" s="18" customFormat="1"/>
    <row r="3781" s="18" customFormat="1"/>
    <row r="3782" s="18" customFormat="1"/>
    <row r="3783" s="18" customFormat="1"/>
    <row r="3784" s="18" customFormat="1"/>
    <row r="3785" s="18" customFormat="1"/>
    <row r="3786" s="18" customFormat="1"/>
    <row r="3787" s="18" customFormat="1"/>
    <row r="3788" s="18" customFormat="1"/>
    <row r="3789" s="18" customFormat="1"/>
    <row r="3790" s="18" customFormat="1"/>
    <row r="3791" s="18" customFormat="1"/>
    <row r="3792" s="18" customFormat="1"/>
    <row r="3793" s="18" customFormat="1"/>
    <row r="3794" s="18" customFormat="1"/>
    <row r="3795" s="18" customFormat="1"/>
    <row r="3796" s="18" customFormat="1"/>
    <row r="3797" s="18" customFormat="1"/>
    <row r="3798" s="18" customFormat="1"/>
    <row r="3799" s="18" customFormat="1"/>
    <row r="3800" s="18" customFormat="1"/>
    <row r="3801" s="18" customFormat="1"/>
    <row r="3802" s="18" customFormat="1"/>
    <row r="3803" s="18" customFormat="1"/>
    <row r="3804" s="18" customFormat="1"/>
    <row r="3805" s="18" customFormat="1"/>
    <row r="3806" s="18" customFormat="1"/>
    <row r="3807" s="18" customFormat="1"/>
    <row r="3808" s="18" customFormat="1"/>
    <row r="3809" s="18" customFormat="1"/>
    <row r="3810" s="18" customFormat="1"/>
    <row r="3811" s="18" customFormat="1"/>
    <row r="3812" s="18" customFormat="1"/>
    <row r="3813" s="18" customFormat="1"/>
    <row r="3814" s="18" customFormat="1"/>
    <row r="3815" s="18" customFormat="1"/>
    <row r="3816" s="18" customFormat="1"/>
    <row r="3817" s="18" customFormat="1"/>
    <row r="3818" s="18" customFormat="1"/>
    <row r="3819" s="18" customFormat="1"/>
    <row r="3820" s="18" customFormat="1"/>
    <row r="3821" s="18" customFormat="1"/>
    <row r="3822" s="18" customFormat="1"/>
    <row r="3823" s="18" customFormat="1"/>
    <row r="3824" s="18" customFormat="1"/>
    <row r="3825" s="18" customFormat="1"/>
    <row r="3826" s="18" customFormat="1"/>
    <row r="3827" s="18" customFormat="1"/>
    <row r="3828" s="18" customFormat="1"/>
    <row r="3829" s="18" customFormat="1"/>
    <row r="3830" s="18" customFormat="1"/>
    <row r="3831" s="18" customFormat="1"/>
    <row r="3832" s="18" customFormat="1"/>
    <row r="3833" s="18" customFormat="1"/>
    <row r="3834" s="18" customFormat="1"/>
    <row r="3835" s="18" customFormat="1"/>
    <row r="3836" s="18" customFormat="1"/>
    <row r="3837" s="18" customFormat="1"/>
    <row r="3838" s="18" customFormat="1"/>
    <row r="3839" s="18" customFormat="1"/>
    <row r="3840" s="18" customFormat="1"/>
    <row r="3841" s="18" customFormat="1"/>
    <row r="3842" s="18" customFormat="1"/>
    <row r="3843" s="18" customFormat="1"/>
    <row r="3844" s="18" customFormat="1"/>
    <row r="3845" s="18" customFormat="1"/>
    <row r="3846" s="18" customFormat="1"/>
    <row r="3847" s="18" customFormat="1"/>
    <row r="3848" s="18" customFormat="1"/>
    <row r="3849" s="18" customFormat="1"/>
    <row r="3850" s="18" customFormat="1"/>
    <row r="3851" s="18" customFormat="1"/>
    <row r="3852" s="18" customFormat="1"/>
    <row r="3853" s="18" customFormat="1"/>
    <row r="3854" s="18" customFormat="1"/>
    <row r="3855" s="18" customFormat="1"/>
    <row r="3856" s="18" customFormat="1"/>
    <row r="3857" s="18" customFormat="1"/>
    <row r="3858" s="18" customFormat="1"/>
    <row r="3859" s="18" customFormat="1"/>
    <row r="3860" s="18" customFormat="1"/>
    <row r="3861" s="18" customFormat="1"/>
    <row r="3862" s="18" customFormat="1"/>
    <row r="3863" s="18" customFormat="1"/>
    <row r="3864" s="18" customFormat="1"/>
    <row r="3865" s="18" customFormat="1"/>
    <row r="3866" s="18" customFormat="1"/>
    <row r="3867" s="18" customFormat="1"/>
    <row r="3868" s="18" customFormat="1"/>
    <row r="3869" s="18" customFormat="1"/>
    <row r="3870" s="18" customFormat="1"/>
    <row r="3871" s="18" customFormat="1"/>
    <row r="3872" s="18" customFormat="1"/>
    <row r="3873" s="18" customFormat="1"/>
    <row r="3874" s="18" customFormat="1"/>
    <row r="3875" s="18" customFormat="1"/>
    <row r="3876" s="18" customFormat="1"/>
    <row r="3877" s="18" customFormat="1"/>
    <row r="3878" s="18" customFormat="1"/>
    <row r="3879" s="18" customFormat="1"/>
    <row r="3880" s="18" customFormat="1"/>
    <row r="3881" s="18" customFormat="1"/>
    <row r="3882" s="18" customFormat="1"/>
    <row r="3883" s="18" customFormat="1"/>
    <row r="3884" s="18" customFormat="1"/>
    <row r="3885" s="18" customFormat="1"/>
    <row r="3886" s="18" customFormat="1"/>
    <row r="3887" s="18" customFormat="1"/>
    <row r="3888" s="18" customFormat="1"/>
    <row r="3889" s="18" customFormat="1"/>
    <row r="3890" s="18" customFormat="1"/>
    <row r="3891" s="18" customFormat="1"/>
    <row r="3892" s="18" customFormat="1"/>
    <row r="3893" s="18" customFormat="1"/>
    <row r="3894" s="18" customFormat="1"/>
    <row r="3895" s="18" customFormat="1"/>
    <row r="3896" s="18" customFormat="1"/>
    <row r="3897" s="18" customFormat="1"/>
    <row r="3898" s="18" customFormat="1"/>
    <row r="3899" s="18" customFormat="1"/>
    <row r="3900" s="18" customFormat="1"/>
    <row r="3901" s="18" customFormat="1"/>
    <row r="3902" s="18" customFormat="1"/>
    <row r="3903" s="18" customFormat="1"/>
    <row r="3904" s="18" customFormat="1"/>
    <row r="3905" s="18" customFormat="1"/>
    <row r="3906" s="18" customFormat="1"/>
    <row r="3907" s="18" customFormat="1"/>
    <row r="3908" s="18" customFormat="1"/>
    <row r="3909" s="18" customFormat="1"/>
    <row r="3910" s="18" customFormat="1"/>
    <row r="3911" s="18" customFormat="1"/>
    <row r="3912" s="18" customFormat="1"/>
    <row r="3913" s="18" customFormat="1"/>
    <row r="3914" s="18" customFormat="1"/>
    <row r="3915" s="18" customFormat="1"/>
    <row r="3916" s="18" customFormat="1"/>
    <row r="3917" s="18" customFormat="1"/>
    <row r="3918" s="18" customFormat="1"/>
    <row r="3919" s="18" customFormat="1"/>
    <row r="3920" s="18" customFormat="1"/>
    <row r="3921" s="18" customFormat="1"/>
    <row r="3922" s="18" customFormat="1"/>
    <row r="3923" s="18" customFormat="1"/>
    <row r="3924" s="18" customFormat="1"/>
    <row r="3925" s="18" customFormat="1"/>
    <row r="3926" s="18" customFormat="1"/>
    <row r="3927" s="18" customFormat="1"/>
    <row r="3928" s="18" customFormat="1"/>
    <row r="3929" s="18" customFormat="1"/>
    <row r="3930" s="18" customFormat="1"/>
    <row r="3931" s="18" customFormat="1"/>
    <row r="3932" s="18" customFormat="1"/>
    <row r="3933" s="18" customFormat="1"/>
    <row r="3934" s="18" customFormat="1"/>
    <row r="3935" s="18" customFormat="1"/>
    <row r="3936" s="18" customFormat="1"/>
    <row r="3937" s="18" customFormat="1"/>
    <row r="3938" s="18" customFormat="1"/>
    <row r="3939" s="18" customFormat="1"/>
    <row r="3940" s="18" customFormat="1"/>
    <row r="3941" s="18" customFormat="1"/>
    <row r="3942" s="18" customFormat="1"/>
    <row r="3943" s="18" customFormat="1"/>
    <row r="3944" s="18" customFormat="1"/>
    <row r="3945" s="18" customFormat="1"/>
    <row r="3946" s="18" customFormat="1"/>
    <row r="3947" s="18" customFormat="1"/>
    <row r="3948" s="18" customFormat="1"/>
    <row r="3949" s="18" customFormat="1"/>
    <row r="3950" s="18" customFormat="1"/>
    <row r="3951" s="18" customFormat="1"/>
    <row r="3952" s="18" customFormat="1"/>
    <row r="3953" s="18" customFormat="1"/>
    <row r="3954" s="18" customFormat="1"/>
    <row r="3955" s="18" customFormat="1"/>
    <row r="3956" s="18" customFormat="1"/>
    <row r="3957" s="18" customFormat="1"/>
    <row r="3958" s="18" customFormat="1"/>
    <row r="3959" s="18" customFormat="1"/>
    <row r="3960" s="18" customFormat="1"/>
    <row r="3961" s="18" customFormat="1"/>
    <row r="3962" s="18" customFormat="1"/>
    <row r="3963" s="18" customFormat="1"/>
    <row r="3964" s="18" customFormat="1"/>
    <row r="3965" s="18" customFormat="1"/>
    <row r="3966" s="18" customFormat="1"/>
    <row r="3967" s="18" customFormat="1"/>
    <row r="3968" s="18" customFormat="1"/>
    <row r="3969" s="18" customFormat="1"/>
    <row r="3970" s="18" customFormat="1"/>
    <row r="3971" s="18" customFormat="1"/>
    <row r="3972" s="18" customFormat="1"/>
    <row r="3973" s="18" customFormat="1"/>
    <row r="3974" s="18" customFormat="1"/>
    <row r="3975" s="18" customFormat="1"/>
    <row r="3976" s="18" customFormat="1"/>
    <row r="3977" s="18" customFormat="1"/>
    <row r="3978" s="18" customFormat="1"/>
    <row r="3979" s="18" customFormat="1"/>
    <row r="3980" s="18" customFormat="1"/>
    <row r="3981" s="18" customFormat="1"/>
    <row r="3982" s="18" customFormat="1"/>
    <row r="3983" s="18" customFormat="1"/>
    <row r="3984" s="18" customFormat="1"/>
    <row r="3985" s="18" customFormat="1"/>
    <row r="3986" s="18" customFormat="1"/>
    <row r="3987" s="18" customFormat="1"/>
    <row r="3988" s="18" customFormat="1"/>
    <row r="3989" s="18" customFormat="1"/>
    <row r="3990" s="18" customFormat="1"/>
    <row r="3991" s="18" customFormat="1"/>
    <row r="3992" s="18" customFormat="1"/>
    <row r="3993" s="18" customFormat="1"/>
    <row r="3994" s="18" customFormat="1"/>
    <row r="3995" s="18" customFormat="1"/>
    <row r="3996" s="18" customFormat="1"/>
    <row r="3997" s="18" customFormat="1"/>
    <row r="3998" s="18" customFormat="1"/>
    <row r="3999" s="18" customFormat="1"/>
    <row r="4000" s="18" customFormat="1"/>
    <row r="4001" s="18" customFormat="1"/>
    <row r="4002" s="18" customFormat="1"/>
    <row r="4003" s="18" customFormat="1"/>
    <row r="4004" s="18" customFormat="1"/>
    <row r="4005" s="18" customFormat="1"/>
    <row r="4006" s="18" customFormat="1"/>
    <row r="4007" s="18" customFormat="1"/>
    <row r="4008" s="18" customFormat="1"/>
    <row r="4009" s="18" customFormat="1"/>
    <row r="4010" s="18" customFormat="1"/>
    <row r="4011" s="18" customFormat="1"/>
    <row r="4012" s="18" customFormat="1"/>
    <row r="4013" s="18" customFormat="1"/>
    <row r="4014" s="18" customFormat="1"/>
    <row r="4015" s="18" customFormat="1"/>
    <row r="4016" s="18" customFormat="1"/>
    <row r="4017" s="18" customFormat="1"/>
    <row r="4018" s="18" customFormat="1"/>
    <row r="4019" s="18" customFormat="1"/>
    <row r="4020" s="18" customFormat="1"/>
    <row r="4021" s="18" customFormat="1"/>
    <row r="4022" s="18" customFormat="1"/>
    <row r="4023" s="18" customFormat="1"/>
    <row r="4024" s="18" customFormat="1"/>
    <row r="4025" s="18" customFormat="1"/>
    <row r="4026" s="18" customFormat="1"/>
    <row r="4027" s="18" customFormat="1"/>
    <row r="4028" s="18" customFormat="1"/>
    <row r="4029" s="18" customFormat="1"/>
    <row r="4030" s="18" customFormat="1"/>
    <row r="4031" s="18" customFormat="1"/>
    <row r="4032" s="18" customFormat="1"/>
    <row r="4033" s="18" customFormat="1"/>
    <row r="4034" s="18" customFormat="1"/>
    <row r="4035" s="18" customFormat="1"/>
    <row r="4036" s="18" customFormat="1"/>
    <row r="4037" s="18" customFormat="1"/>
    <row r="4038" s="18" customFormat="1"/>
    <row r="4039" s="18" customFormat="1"/>
    <row r="4040" s="18" customFormat="1"/>
    <row r="4041" s="18" customFormat="1"/>
    <row r="4042" s="18" customFormat="1"/>
    <row r="4043" s="18" customFormat="1"/>
    <row r="4044" s="18" customFormat="1"/>
    <row r="4045" s="18" customFormat="1"/>
    <row r="4046" s="18" customFormat="1"/>
    <row r="4047" s="18" customFormat="1"/>
    <row r="4048" s="18" customFormat="1"/>
    <row r="4049" s="18" customFormat="1"/>
    <row r="4050" s="18" customFormat="1"/>
    <row r="4051" s="18" customFormat="1"/>
    <row r="4052" s="18" customFormat="1"/>
    <row r="4053" s="18" customFormat="1"/>
    <row r="4054" s="18" customFormat="1"/>
    <row r="4055" s="18" customFormat="1"/>
    <row r="4056" s="18" customFormat="1"/>
    <row r="4057" s="18" customFormat="1"/>
    <row r="4058" s="18" customFormat="1"/>
    <row r="4059" s="18" customFormat="1"/>
    <row r="4060" s="18" customFormat="1"/>
    <row r="4061" s="18" customFormat="1"/>
    <row r="4062" s="18" customFormat="1"/>
    <row r="4063" s="18" customFormat="1"/>
    <row r="4064" s="18" customFormat="1"/>
    <row r="4065" s="18" customFormat="1"/>
    <row r="4066" s="18" customFormat="1"/>
    <row r="4067" s="18" customFormat="1"/>
    <row r="4068" s="18" customFormat="1"/>
    <row r="4069" s="18" customFormat="1"/>
    <row r="4070" s="18" customFormat="1"/>
    <row r="4071" s="18" customFormat="1"/>
    <row r="4072" s="18" customFormat="1"/>
    <row r="4073" s="18" customFormat="1"/>
    <row r="4074" s="18" customFormat="1"/>
    <row r="4075" s="18" customFormat="1"/>
    <row r="4076" s="18" customFormat="1"/>
    <row r="4077" s="18" customFormat="1"/>
    <row r="4078" s="18" customFormat="1"/>
    <row r="4079" s="18" customFormat="1"/>
    <row r="4080" s="18" customFormat="1"/>
    <row r="4081" s="18" customFormat="1"/>
    <row r="4082" s="18" customFormat="1"/>
    <row r="4083" s="18" customFormat="1"/>
    <row r="4084" s="18" customFormat="1"/>
    <row r="4085" s="18" customFormat="1"/>
    <row r="4086" s="18" customFormat="1"/>
    <row r="4087" s="18" customFormat="1"/>
    <row r="4088" s="18" customFormat="1"/>
    <row r="4089" s="18" customFormat="1"/>
    <row r="4090" s="18" customFormat="1"/>
    <row r="4091" s="18" customFormat="1"/>
    <row r="4092" s="18" customFormat="1"/>
    <row r="4093" s="18" customFormat="1"/>
    <row r="4094" s="18" customFormat="1"/>
    <row r="4095" s="18" customFormat="1"/>
    <row r="4096" s="18" customFormat="1"/>
    <row r="4097" s="18" customFormat="1"/>
    <row r="4098" s="18" customFormat="1"/>
    <row r="4099" s="18" customFormat="1"/>
    <row r="4100" s="18" customFormat="1"/>
    <row r="4101" s="18" customFormat="1"/>
    <row r="4102" s="18" customFormat="1"/>
    <row r="4103" s="18" customFormat="1"/>
    <row r="4104" s="18" customFormat="1"/>
    <row r="4105" s="18" customFormat="1"/>
    <row r="4106" s="18" customFormat="1"/>
    <row r="4107" s="18" customFormat="1"/>
    <row r="4108" s="18" customFormat="1"/>
    <row r="4109" s="18" customFormat="1"/>
    <row r="4110" s="18" customFormat="1"/>
    <row r="4111" s="18" customFormat="1"/>
    <row r="4112" s="18" customFormat="1"/>
    <row r="4113" s="18" customFormat="1"/>
    <row r="4114" s="18" customFormat="1"/>
    <row r="4115" s="18" customFormat="1"/>
    <row r="4116" s="18" customFormat="1"/>
    <row r="4117" s="18" customFormat="1"/>
    <row r="4118" s="18" customFormat="1"/>
    <row r="4119" s="18" customFormat="1"/>
    <row r="4120" s="18" customFormat="1"/>
    <row r="4121" s="18" customFormat="1"/>
    <row r="4122" s="18" customFormat="1"/>
    <row r="4123" s="18" customFormat="1"/>
    <row r="4124" s="18" customFormat="1"/>
    <row r="4125" s="18" customFormat="1"/>
    <row r="4126" s="18" customFormat="1"/>
    <row r="4127" s="18" customFormat="1"/>
    <row r="4128" s="18" customFormat="1"/>
    <row r="4129" s="18" customFormat="1"/>
    <row r="4130" s="18" customFormat="1"/>
    <row r="4131" s="18" customFormat="1"/>
    <row r="4132" s="18" customFormat="1"/>
    <row r="4133" s="18" customFormat="1"/>
    <row r="4134" s="18" customFormat="1"/>
    <row r="4135" s="18" customFormat="1"/>
    <row r="4136" s="18" customFormat="1"/>
    <row r="4137" s="18" customFormat="1"/>
    <row r="4138" s="18" customFormat="1"/>
    <row r="4139" s="18" customFormat="1"/>
    <row r="4140" s="18" customFormat="1"/>
    <row r="4141" s="18" customFormat="1"/>
    <row r="4142" s="18" customFormat="1"/>
    <row r="4143" s="18" customFormat="1"/>
    <row r="4144" s="18" customFormat="1"/>
    <row r="4145" s="18" customFormat="1"/>
    <row r="4146" s="18" customFormat="1"/>
    <row r="4147" s="18" customFormat="1"/>
    <row r="4148" s="18" customFormat="1"/>
    <row r="4149" s="18" customFormat="1"/>
    <row r="4150" s="18" customFormat="1"/>
    <row r="4151" s="18" customFormat="1"/>
    <row r="4152" s="18" customFormat="1"/>
    <row r="4153" s="18" customFormat="1"/>
    <row r="4154" s="18" customFormat="1"/>
    <row r="4155" s="18" customFormat="1"/>
    <row r="4156" s="18" customFormat="1"/>
    <row r="4157" s="18" customFormat="1"/>
    <row r="4158" s="18" customFormat="1"/>
    <row r="4159" s="18" customFormat="1"/>
    <row r="4160" s="18" customFormat="1"/>
    <row r="4161" s="18" customFormat="1"/>
    <row r="4162" s="18" customFormat="1"/>
    <row r="4163" s="18" customFormat="1"/>
    <row r="4164" s="18" customFormat="1"/>
    <row r="4165" s="18" customFormat="1"/>
    <row r="4166" s="18" customFormat="1"/>
    <row r="4167" s="18" customFormat="1"/>
    <row r="4168" s="18" customFormat="1"/>
    <row r="4169" s="18" customFormat="1"/>
    <row r="4170" s="18" customFormat="1"/>
    <row r="4171" s="18" customFormat="1"/>
    <row r="4172" s="18" customFormat="1"/>
    <row r="4173" s="18" customFormat="1"/>
    <row r="4174" s="18" customFormat="1"/>
    <row r="4175" s="18" customFormat="1"/>
    <row r="4176" s="18" customFormat="1"/>
    <row r="4177" s="18" customFormat="1"/>
    <row r="4178" s="18" customFormat="1"/>
    <row r="4179" s="18" customFormat="1"/>
    <row r="4180" s="18" customFormat="1"/>
    <row r="4181" s="18" customFormat="1"/>
    <row r="4182" s="18" customFormat="1"/>
    <row r="4183" s="18" customFormat="1"/>
    <row r="4184" s="18" customFormat="1"/>
    <row r="4185" s="18" customFormat="1"/>
    <row r="4186" s="18" customFormat="1"/>
    <row r="4187" s="18" customFormat="1"/>
    <row r="4188" s="18" customFormat="1"/>
    <row r="4189" s="18" customFormat="1"/>
    <row r="4190" s="18" customFormat="1"/>
    <row r="4191" s="18" customFormat="1"/>
    <row r="4192" s="18" customFormat="1"/>
    <row r="4193" s="18" customFormat="1"/>
    <row r="4194" s="18" customFormat="1"/>
    <row r="4195" s="18" customFormat="1"/>
    <row r="4196" s="18" customFormat="1"/>
    <row r="4197" s="18" customFormat="1"/>
    <row r="4198" s="18" customFormat="1"/>
    <row r="4199" s="18" customFormat="1"/>
    <row r="4200" s="18" customFormat="1"/>
    <row r="4201" s="18" customFormat="1"/>
    <row r="4202" s="18" customFormat="1"/>
    <row r="4203" s="18" customFormat="1"/>
    <row r="4204" s="18" customFormat="1"/>
    <row r="4205" s="18" customFormat="1"/>
    <row r="4206" s="18" customFormat="1"/>
    <row r="4207" s="18" customFormat="1"/>
    <row r="4208" s="18" customFormat="1"/>
    <row r="4209" s="18" customFormat="1"/>
    <row r="4210" s="18" customFormat="1"/>
    <row r="4211" s="18" customFormat="1"/>
    <row r="4212" s="18" customFormat="1"/>
    <row r="4213" s="18" customFormat="1"/>
    <row r="4214" s="18" customFormat="1"/>
    <row r="4215" s="18" customFormat="1"/>
    <row r="4216" s="18" customFormat="1"/>
    <row r="4217" s="18" customFormat="1"/>
    <row r="4218" s="18" customFormat="1"/>
    <row r="4219" s="18" customFormat="1"/>
    <row r="4220" s="18" customFormat="1"/>
    <row r="4221" s="18" customFormat="1"/>
    <row r="4222" s="18" customFormat="1"/>
    <row r="4223" s="18" customFormat="1"/>
    <row r="4224" s="18" customFormat="1"/>
    <row r="4225" s="18" customFormat="1"/>
    <row r="4226" s="18" customFormat="1"/>
    <row r="4227" s="18" customFormat="1"/>
    <row r="4228" s="18" customFormat="1"/>
    <row r="4229" s="18" customFormat="1"/>
    <row r="4230" s="18" customFormat="1"/>
    <row r="4231" s="18" customFormat="1"/>
    <row r="4232" s="18" customFormat="1"/>
    <row r="4233" s="18" customFormat="1"/>
    <row r="4234" s="18" customFormat="1"/>
    <row r="4235" s="18" customFormat="1"/>
    <row r="4236" s="18" customFormat="1"/>
    <row r="4237" s="18" customFormat="1"/>
    <row r="4238" s="18" customFormat="1"/>
    <row r="4239" s="18" customFormat="1"/>
    <row r="4240" s="18" customFormat="1"/>
    <row r="4241" s="18" customFormat="1"/>
    <row r="4242" s="18" customFormat="1"/>
    <row r="4243" s="18" customFormat="1"/>
    <row r="4244" s="18" customFormat="1"/>
    <row r="4245" s="18" customFormat="1"/>
    <row r="4246" s="18" customFormat="1"/>
    <row r="4247" s="18" customFormat="1"/>
    <row r="4248" s="18" customFormat="1"/>
    <row r="4249" s="18" customFormat="1"/>
    <row r="4250" s="18" customFormat="1"/>
    <row r="4251" s="18" customFormat="1"/>
    <row r="4252" s="18" customFormat="1"/>
    <row r="4253" s="18" customFormat="1"/>
    <row r="4254" s="18" customFormat="1"/>
    <row r="4255" s="18" customFormat="1"/>
    <row r="4256" s="18" customFormat="1"/>
    <row r="4257" s="18" customFormat="1"/>
    <row r="4258" s="18" customFormat="1"/>
    <row r="4259" s="18" customFormat="1"/>
    <row r="4260" s="18" customFormat="1"/>
    <row r="4261" s="18" customFormat="1"/>
    <row r="4262" s="18" customFormat="1"/>
    <row r="4263" s="18" customFormat="1"/>
    <row r="4264" s="18" customFormat="1"/>
    <row r="4265" s="18" customFormat="1"/>
    <row r="4266" s="18" customFormat="1"/>
    <row r="4267" s="18" customFormat="1"/>
    <row r="4268" s="18" customFormat="1"/>
    <row r="4269" s="18" customFormat="1"/>
    <row r="4270" s="18" customFormat="1"/>
    <row r="4271" s="18" customFormat="1"/>
    <row r="4272" s="18" customFormat="1"/>
    <row r="4273" s="18" customFormat="1"/>
    <row r="4274" s="18" customFormat="1"/>
    <row r="4275" s="18" customFormat="1"/>
    <row r="4276" s="18" customFormat="1"/>
    <row r="4277" s="18" customFormat="1"/>
    <row r="4278" s="18" customFormat="1"/>
    <row r="4279" s="18" customFormat="1"/>
    <row r="4280" s="18" customFormat="1"/>
    <row r="4281" s="18" customFormat="1"/>
    <row r="4282" s="18" customFormat="1"/>
    <row r="4283" s="18" customFormat="1"/>
    <row r="4284" s="18" customFormat="1"/>
    <row r="4285" s="18" customFormat="1"/>
    <row r="4286" s="18" customFormat="1"/>
    <row r="4287" s="18" customFormat="1"/>
    <row r="4288" s="18" customFormat="1"/>
    <row r="4289" s="18" customFormat="1"/>
    <row r="4290" s="18" customFormat="1"/>
    <row r="4291" s="18" customFormat="1"/>
    <row r="4292" s="18" customFormat="1"/>
    <row r="4293" s="18" customFormat="1"/>
    <row r="4294" s="18" customFormat="1"/>
    <row r="4295" s="18" customFormat="1"/>
    <row r="4296" s="18" customFormat="1"/>
    <row r="4297" s="18" customFormat="1"/>
    <row r="4298" s="18" customFormat="1"/>
    <row r="4299" s="18" customFormat="1"/>
    <row r="4300" s="18" customFormat="1"/>
    <row r="4301" s="18" customFormat="1"/>
    <row r="4302" s="18" customFormat="1"/>
    <row r="4303" s="18" customFormat="1"/>
    <row r="4304" s="18" customFormat="1"/>
    <row r="4305" s="18" customFormat="1"/>
    <row r="4306" s="18" customFormat="1"/>
    <row r="4307" s="18" customFormat="1"/>
    <row r="4308" s="18" customFormat="1"/>
    <row r="4309" s="18" customFormat="1"/>
    <row r="4310" s="18" customFormat="1"/>
    <row r="4311" s="18" customFormat="1"/>
    <row r="4312" s="18" customFormat="1"/>
    <row r="4313" s="18" customFormat="1"/>
    <row r="4314" s="18" customFormat="1"/>
    <row r="4315" s="18" customFormat="1"/>
    <row r="4316" s="18" customFormat="1"/>
    <row r="4317" s="18" customFormat="1"/>
    <row r="4318" s="18" customFormat="1"/>
    <row r="4319" s="18" customFormat="1"/>
    <row r="4320" s="18" customFormat="1"/>
    <row r="4321" s="18" customFormat="1"/>
    <row r="4322" s="18" customFormat="1"/>
    <row r="4323" s="18" customFormat="1"/>
    <row r="4324" s="18" customFormat="1"/>
    <row r="4325" s="18" customFormat="1"/>
    <row r="4326" s="18" customFormat="1"/>
    <row r="4327" s="18" customFormat="1"/>
    <row r="4328" s="18" customFormat="1"/>
    <row r="4329" s="18" customFormat="1"/>
    <row r="4330" s="18" customFormat="1"/>
    <row r="4331" s="18" customFormat="1"/>
    <row r="4332" s="18" customFormat="1"/>
    <row r="4333" s="18" customFormat="1"/>
    <row r="4334" s="18" customFormat="1"/>
    <row r="4335" s="18" customFormat="1"/>
    <row r="4336" s="18" customFormat="1"/>
    <row r="4337" s="18" customFormat="1"/>
    <row r="4338" s="18" customFormat="1"/>
    <row r="4339" s="18" customFormat="1"/>
    <row r="4340" s="18" customFormat="1"/>
    <row r="4341" s="18" customFormat="1"/>
    <row r="4342" s="18" customFormat="1"/>
    <row r="4343" s="18" customFormat="1"/>
    <row r="4344" s="18" customFormat="1"/>
    <row r="4345" s="18" customFormat="1"/>
    <row r="4346" s="18" customFormat="1"/>
    <row r="4347" s="18" customFormat="1"/>
    <row r="4348" s="18" customFormat="1"/>
    <row r="4349" s="18" customFormat="1"/>
    <row r="4350" s="18" customFormat="1"/>
    <row r="4351" s="18" customFormat="1"/>
    <row r="4352" s="18" customFormat="1"/>
    <row r="4353" s="18" customFormat="1"/>
    <row r="4354" s="18" customFormat="1"/>
    <row r="4355" s="18" customFormat="1"/>
    <row r="4356" s="18" customFormat="1"/>
    <row r="4357" s="18" customFormat="1"/>
    <row r="4358" s="18" customFormat="1"/>
    <row r="4359" s="18" customFormat="1"/>
    <row r="4360" s="18" customFormat="1"/>
    <row r="4361" s="18" customFormat="1"/>
    <row r="4362" s="18" customFormat="1"/>
    <row r="4363" s="18" customFormat="1"/>
    <row r="4364" s="18" customFormat="1"/>
    <row r="4365" s="18" customFormat="1"/>
    <row r="4366" s="18" customFormat="1"/>
    <row r="4367" s="18" customFormat="1"/>
    <row r="4368" s="18" customFormat="1"/>
    <row r="4369" s="18" customFormat="1"/>
    <row r="4370" s="18" customFormat="1"/>
    <row r="4371" s="18" customFormat="1"/>
    <row r="4372" s="18" customFormat="1"/>
    <row r="4373" s="18" customFormat="1"/>
    <row r="4374" s="18" customFormat="1"/>
    <row r="4375" s="18" customFormat="1"/>
    <row r="4376" s="18" customFormat="1"/>
    <row r="4377" s="18" customFormat="1"/>
    <row r="4378" s="18" customFormat="1"/>
    <row r="4379" s="18" customFormat="1"/>
    <row r="4380" s="18" customFormat="1"/>
    <row r="4381" s="18" customFormat="1"/>
    <row r="4382" s="18" customFormat="1"/>
    <row r="4383" s="18" customFormat="1"/>
    <row r="4384" s="18" customFormat="1"/>
    <row r="4385" s="18" customFormat="1"/>
    <row r="4386" s="18" customFormat="1"/>
    <row r="4387" s="18" customFormat="1"/>
    <row r="4388" s="18" customFormat="1"/>
    <row r="4389" s="18" customFormat="1"/>
    <row r="4390" s="18" customFormat="1"/>
    <row r="4391" s="18" customFormat="1"/>
    <row r="4392" s="18" customFormat="1"/>
    <row r="4393" s="18" customFormat="1"/>
    <row r="4394" s="18" customFormat="1"/>
    <row r="4395" s="18" customFormat="1"/>
    <row r="4396" s="18" customFormat="1"/>
    <row r="4397" s="18" customFormat="1"/>
    <row r="4398" s="18" customFormat="1"/>
    <row r="4399" s="18" customFormat="1"/>
    <row r="4400" s="18" customFormat="1"/>
    <row r="4401" s="18" customFormat="1"/>
    <row r="4402" s="18" customFormat="1"/>
    <row r="4403" s="18" customFormat="1"/>
    <row r="4404" s="18" customFormat="1"/>
    <row r="4405" s="18" customFormat="1"/>
    <row r="4406" s="18" customFormat="1"/>
    <row r="4407" s="18" customFormat="1"/>
    <row r="4408" s="18" customFormat="1"/>
    <row r="4409" s="18" customFormat="1"/>
    <row r="4410" s="18" customFormat="1"/>
    <row r="4411" s="18" customFormat="1"/>
    <row r="4412" s="18" customFormat="1"/>
    <row r="4413" s="18" customFormat="1"/>
    <row r="4414" s="18" customFormat="1"/>
    <row r="4415" s="18" customFormat="1"/>
    <row r="4416" s="18" customFormat="1"/>
    <row r="4417" s="18" customFormat="1"/>
    <row r="4418" s="18" customFormat="1"/>
    <row r="4419" s="18" customFormat="1"/>
    <row r="4420" s="18" customFormat="1"/>
    <row r="4421" s="18" customFormat="1"/>
    <row r="4422" s="18" customFormat="1"/>
    <row r="4423" s="18" customFormat="1"/>
    <row r="4424" s="18" customFormat="1"/>
    <row r="4425" s="18" customFormat="1"/>
    <row r="4426" s="18" customFormat="1"/>
    <row r="4427" s="18" customFormat="1"/>
    <row r="4428" s="18" customFormat="1"/>
    <row r="4429" s="18" customFormat="1"/>
    <row r="4430" s="18" customFormat="1"/>
    <row r="4431" s="18" customFormat="1"/>
    <row r="4432" s="18" customFormat="1"/>
    <row r="4433" s="18" customFormat="1"/>
    <row r="4434" s="18" customFormat="1"/>
    <row r="4435" s="18" customFormat="1"/>
    <row r="4436" s="18" customFormat="1"/>
    <row r="4437" s="18" customFormat="1"/>
    <row r="4438" s="18" customFormat="1"/>
    <row r="4439" s="18" customFormat="1"/>
    <row r="4440" s="18" customFormat="1"/>
    <row r="4441" s="18" customFormat="1"/>
    <row r="4442" s="18" customFormat="1"/>
    <row r="4443" s="18" customFormat="1"/>
    <row r="4444" s="18" customFormat="1"/>
    <row r="4445" s="18" customFormat="1"/>
    <row r="4446" s="18" customFormat="1"/>
    <row r="4447" s="18" customFormat="1"/>
    <row r="4448" s="18" customFormat="1"/>
    <row r="4449" s="18" customFormat="1"/>
    <row r="4450" s="18" customFormat="1"/>
    <row r="4451" s="18" customFormat="1"/>
    <row r="4452" s="18" customFormat="1"/>
    <row r="4453" s="18" customFormat="1"/>
    <row r="4454" s="18" customFormat="1"/>
    <row r="4455" s="18" customFormat="1"/>
    <row r="4456" s="18" customFormat="1"/>
    <row r="4457" s="18" customFormat="1"/>
    <row r="4458" s="18" customFormat="1"/>
    <row r="4459" s="18" customFormat="1"/>
    <row r="4460" s="18" customFormat="1"/>
    <row r="4461" s="18" customFormat="1"/>
    <row r="4462" s="18" customFormat="1"/>
    <row r="4463" s="18" customFormat="1"/>
    <row r="4464" s="18" customFormat="1"/>
    <row r="4465" s="18" customFormat="1"/>
    <row r="4466" s="18" customFormat="1"/>
    <row r="4467" s="18" customFormat="1"/>
    <row r="4468" s="18" customFormat="1"/>
    <row r="4469" s="18" customFormat="1"/>
    <row r="4470" s="18" customFormat="1"/>
    <row r="4471" s="18" customFormat="1"/>
    <row r="4472" s="18" customFormat="1"/>
    <row r="4473" s="18" customFormat="1"/>
    <row r="4474" s="18" customFormat="1"/>
    <row r="4475" s="18" customFormat="1"/>
    <row r="4476" s="18" customFormat="1"/>
    <row r="4477" s="18" customFormat="1"/>
    <row r="4478" s="18" customFormat="1"/>
    <row r="4479" s="18" customFormat="1"/>
    <row r="4480" s="18" customFormat="1"/>
    <row r="4481" s="18" customFormat="1"/>
    <row r="4482" s="18" customFormat="1"/>
    <row r="4483" s="18" customFormat="1"/>
    <row r="4484" s="18" customFormat="1"/>
    <row r="4485" s="18" customFormat="1"/>
    <row r="4486" s="18" customFormat="1"/>
    <row r="4487" s="18" customFormat="1"/>
    <row r="4488" s="18" customFormat="1"/>
    <row r="4489" s="18" customFormat="1"/>
    <row r="4490" s="18" customFormat="1"/>
    <row r="4491" s="18" customFormat="1"/>
    <row r="4492" s="18" customFormat="1"/>
    <row r="4493" s="18" customFormat="1"/>
    <row r="4494" s="18" customFormat="1"/>
    <row r="4495" s="18" customFormat="1"/>
    <row r="4496" s="18" customFormat="1"/>
    <row r="4497" s="18" customFormat="1"/>
    <row r="4498" s="18" customFormat="1"/>
    <row r="4499" s="18" customFormat="1"/>
    <row r="4500" s="18" customFormat="1"/>
    <row r="4501" s="18" customFormat="1"/>
    <row r="4502" s="18" customFormat="1"/>
    <row r="4503" s="18" customFormat="1"/>
    <row r="4504" s="18" customFormat="1"/>
    <row r="4505" s="18" customFormat="1"/>
    <row r="4506" s="18" customFormat="1"/>
    <row r="4507" s="18" customFormat="1"/>
    <row r="4508" s="18" customFormat="1"/>
    <row r="4509" s="18" customFormat="1"/>
    <row r="4510" s="18" customFormat="1"/>
    <row r="4511" s="18" customFormat="1"/>
    <row r="4512" s="18" customFormat="1"/>
    <row r="4513" s="18" customFormat="1"/>
    <row r="4514" s="18" customFormat="1"/>
    <row r="4515" s="18" customFormat="1"/>
    <row r="4516" s="18" customFormat="1"/>
    <row r="4517" s="18" customFormat="1"/>
    <row r="4518" s="18" customFormat="1"/>
    <row r="4519" s="18" customFormat="1"/>
    <row r="4520" s="18" customFormat="1"/>
    <row r="4521" s="18" customFormat="1"/>
    <row r="4522" s="18" customFormat="1"/>
    <row r="4523" s="18" customFormat="1"/>
    <row r="4524" s="18" customFormat="1"/>
    <row r="4525" s="18" customFormat="1"/>
    <row r="4526" s="18" customFormat="1"/>
    <row r="4527" s="18" customFormat="1"/>
    <row r="4528" s="18" customFormat="1"/>
    <row r="4529" s="18" customFormat="1"/>
    <row r="4530" s="18" customFormat="1"/>
    <row r="4531" s="18" customFormat="1"/>
    <row r="4532" s="18" customFormat="1"/>
    <row r="4533" s="18" customFormat="1"/>
    <row r="4534" s="18" customFormat="1"/>
    <row r="4535" s="18" customFormat="1"/>
    <row r="4536" s="18" customFormat="1"/>
    <row r="4537" s="18" customFormat="1"/>
    <row r="4538" s="18" customFormat="1"/>
    <row r="4539" s="18" customFormat="1"/>
    <row r="4540" s="18" customFormat="1"/>
    <row r="4541" s="18" customFormat="1"/>
    <row r="4542" s="18" customFormat="1"/>
    <row r="4543" s="18" customFormat="1"/>
    <row r="4544" s="18" customFormat="1"/>
    <row r="4545" s="18" customFormat="1"/>
    <row r="4546" s="18" customFormat="1"/>
    <row r="4547" s="18" customFormat="1"/>
    <row r="4548" s="18" customFormat="1"/>
    <row r="4549" s="18" customFormat="1"/>
    <row r="4550" s="18" customFormat="1"/>
    <row r="4551" s="18" customFormat="1"/>
    <row r="4552" s="18" customFormat="1"/>
    <row r="4553" s="18" customFormat="1"/>
    <row r="4554" s="18" customFormat="1"/>
    <row r="4555" s="18" customFormat="1"/>
    <row r="4556" s="18" customFormat="1"/>
    <row r="4557" s="18" customFormat="1"/>
    <row r="4558" s="18" customFormat="1"/>
    <row r="4559" s="18" customFormat="1"/>
    <row r="4560" s="18" customFormat="1"/>
    <row r="4561" s="18" customFormat="1"/>
    <row r="4562" s="18" customFormat="1"/>
    <row r="4563" s="18" customFormat="1"/>
    <row r="4564" s="18" customFormat="1"/>
    <row r="4565" s="18" customFormat="1"/>
    <row r="4566" s="18" customFormat="1"/>
    <row r="4567" s="18" customFormat="1"/>
    <row r="4568" s="18" customFormat="1"/>
    <row r="4569" s="18" customFormat="1"/>
    <row r="4570" s="18" customFormat="1"/>
    <row r="4571" s="18" customFormat="1"/>
    <row r="4572" s="18" customFormat="1"/>
    <row r="4573" s="18" customFormat="1"/>
    <row r="4574" s="18" customFormat="1"/>
    <row r="4575" s="18" customFormat="1"/>
    <row r="4576" s="18" customFormat="1"/>
    <row r="4577" s="18" customFormat="1"/>
    <row r="4578" s="18" customFormat="1"/>
    <row r="4579" s="18" customFormat="1"/>
    <row r="4580" s="18" customFormat="1"/>
    <row r="4581" s="18" customFormat="1"/>
    <row r="4582" s="18" customFormat="1"/>
    <row r="4583" s="18" customFormat="1"/>
    <row r="4584" s="18" customFormat="1"/>
    <row r="4585" s="18" customFormat="1"/>
    <row r="4586" s="18" customFormat="1"/>
    <row r="4587" s="18" customFormat="1"/>
    <row r="4588" s="18" customFormat="1"/>
    <row r="4589" s="18" customFormat="1"/>
    <row r="4590" s="18" customFormat="1"/>
    <row r="4591" s="18" customFormat="1"/>
    <row r="4592" s="18" customFormat="1"/>
    <row r="4593" s="18" customFormat="1"/>
    <row r="4594" s="18" customFormat="1"/>
    <row r="4595" s="18" customFormat="1"/>
    <row r="4596" s="18" customFormat="1"/>
    <row r="4597" s="18" customFormat="1"/>
    <row r="4598" s="18" customFormat="1"/>
    <row r="4599" s="18" customFormat="1"/>
    <row r="4600" s="18" customFormat="1"/>
    <row r="4601" s="18" customFormat="1"/>
    <row r="4602" s="18" customFormat="1"/>
    <row r="4603" s="18" customFormat="1"/>
    <row r="4604" s="18" customFormat="1"/>
    <row r="4605" s="18" customFormat="1"/>
    <row r="4606" s="18" customFormat="1"/>
    <row r="4607" s="18" customFormat="1"/>
    <row r="4608" s="18" customFormat="1"/>
    <row r="4609" s="18" customFormat="1"/>
    <row r="4610" s="18" customFormat="1"/>
    <row r="4611" s="18" customFormat="1"/>
    <row r="4612" s="18" customFormat="1"/>
    <row r="4613" s="18" customFormat="1"/>
    <row r="4614" s="18" customFormat="1"/>
    <row r="4615" s="18" customFormat="1"/>
    <row r="4616" s="18" customFormat="1"/>
    <row r="4617" s="18" customFormat="1"/>
    <row r="4618" s="18" customFormat="1"/>
    <row r="4619" s="18" customFormat="1"/>
    <row r="4620" s="18" customFormat="1"/>
    <row r="4621" s="18" customFormat="1"/>
    <row r="4622" s="18" customFormat="1"/>
    <row r="4623" s="18" customFormat="1"/>
    <row r="4624" s="18" customFormat="1"/>
    <row r="4625" s="18" customFormat="1"/>
    <row r="4626" s="18" customFormat="1"/>
    <row r="4627" s="18" customFormat="1"/>
    <row r="4628" s="18" customFormat="1"/>
    <row r="4629" s="18" customFormat="1"/>
    <row r="4630" s="18" customFormat="1"/>
    <row r="4631" s="18" customFormat="1"/>
    <row r="4632" s="18" customFormat="1"/>
    <row r="4633" s="18" customFormat="1"/>
    <row r="4634" s="18" customFormat="1"/>
    <row r="4635" s="18" customFormat="1"/>
    <row r="4636" s="18" customFormat="1"/>
    <row r="4637" s="18" customFormat="1"/>
    <row r="4638" s="18" customFormat="1"/>
    <row r="4639" s="18" customFormat="1"/>
    <row r="4640" s="18" customFormat="1"/>
    <row r="4641" s="18" customFormat="1"/>
    <row r="4642" s="18" customFormat="1"/>
    <row r="4643" s="18" customFormat="1"/>
    <row r="4644" s="18" customFormat="1"/>
    <row r="4645" s="18" customFormat="1"/>
    <row r="4646" s="18" customFormat="1"/>
    <row r="4647" s="18" customFormat="1"/>
    <row r="4648" s="18" customFormat="1"/>
    <row r="4649" s="18" customFormat="1"/>
    <row r="4650" s="18" customFormat="1"/>
    <row r="4651" s="18" customFormat="1"/>
    <row r="4652" s="18" customFormat="1"/>
    <row r="4653" s="18" customFormat="1"/>
    <row r="4654" s="18" customFormat="1"/>
    <row r="4655" s="18" customFormat="1"/>
    <row r="4656" s="18" customFormat="1"/>
    <row r="4657" s="18" customFormat="1"/>
    <row r="4658" s="18" customFormat="1"/>
    <row r="4659" s="18" customFormat="1"/>
    <row r="4660" s="18" customFormat="1"/>
    <row r="4661" s="18" customFormat="1"/>
    <row r="4662" s="18" customFormat="1"/>
    <row r="4663" s="18" customFormat="1"/>
    <row r="4664" s="18" customFormat="1"/>
    <row r="4665" s="18" customFormat="1"/>
    <row r="4666" s="18" customFormat="1"/>
    <row r="4667" s="18" customFormat="1"/>
    <row r="4668" s="18" customFormat="1"/>
    <row r="4669" s="18" customFormat="1"/>
    <row r="4670" s="18" customFormat="1"/>
    <row r="4671" s="18" customFormat="1"/>
    <row r="4672" s="18" customFormat="1"/>
    <row r="4673" s="18" customFormat="1"/>
    <row r="4674" s="18" customFormat="1"/>
    <row r="4675" s="18" customFormat="1"/>
    <row r="4676" s="18" customFormat="1"/>
    <row r="4677" s="18" customFormat="1"/>
    <row r="4678" s="18" customFormat="1"/>
    <row r="4679" s="18" customFormat="1"/>
    <row r="4680" s="18" customFormat="1"/>
    <row r="4681" s="18" customFormat="1"/>
    <row r="4682" s="18" customFormat="1"/>
    <row r="4683" s="18" customFormat="1"/>
    <row r="4684" s="18" customFormat="1"/>
    <row r="4685" s="18" customFormat="1"/>
    <row r="4686" s="18" customFormat="1"/>
    <row r="4687" s="18" customFormat="1"/>
    <row r="4688" s="18" customFormat="1"/>
    <row r="4689" s="18" customFormat="1"/>
    <row r="4690" s="18" customFormat="1"/>
    <row r="4691" s="18" customFormat="1"/>
    <row r="4692" s="18" customFormat="1"/>
    <row r="4693" s="18" customFormat="1"/>
    <row r="4694" s="18" customFormat="1"/>
    <row r="4695" s="18" customFormat="1"/>
    <row r="4696" s="18" customFormat="1"/>
    <row r="4697" s="18" customFormat="1"/>
    <row r="4698" s="18" customFormat="1"/>
    <row r="4699" s="18" customFormat="1"/>
    <row r="4700" s="18" customFormat="1"/>
    <row r="4701" s="18" customFormat="1"/>
    <row r="4702" s="18" customFormat="1"/>
    <row r="4703" s="18" customFormat="1"/>
    <row r="4704" s="18" customFormat="1"/>
    <row r="4705" s="18" customFormat="1"/>
    <row r="4706" s="18" customFormat="1"/>
    <row r="4707" s="18" customFormat="1"/>
    <row r="4708" s="18" customFormat="1"/>
    <row r="4709" s="18" customFormat="1"/>
    <row r="4710" s="18" customFormat="1"/>
    <row r="4711" s="18" customFormat="1"/>
    <row r="4712" s="18" customFormat="1"/>
    <row r="4713" s="18" customFormat="1"/>
    <row r="4714" s="18" customFormat="1"/>
    <row r="4715" s="18" customFormat="1"/>
    <row r="4716" s="18" customFormat="1"/>
    <row r="4717" s="18" customFormat="1"/>
    <row r="4718" s="18" customFormat="1"/>
    <row r="4719" s="18" customFormat="1"/>
    <row r="4720" s="18" customFormat="1"/>
    <row r="4721" s="18" customFormat="1"/>
    <row r="4722" s="18" customFormat="1"/>
    <row r="4723" s="18" customFormat="1"/>
    <row r="4724" s="18" customFormat="1"/>
    <row r="4725" s="18" customFormat="1"/>
    <row r="4726" s="18" customFormat="1"/>
    <row r="4727" s="18" customFormat="1"/>
    <row r="4728" s="18" customFormat="1"/>
    <row r="4729" s="18" customFormat="1"/>
    <row r="4730" s="18" customFormat="1"/>
    <row r="4731" s="18" customFormat="1"/>
    <row r="4732" s="18" customFormat="1"/>
    <row r="4733" s="18" customFormat="1"/>
    <row r="4734" s="18" customFormat="1"/>
    <row r="4735" s="18" customFormat="1"/>
    <row r="4736" s="18" customFormat="1"/>
    <row r="4737" s="18" customFormat="1"/>
    <row r="4738" s="18" customFormat="1"/>
    <row r="4739" s="18" customFormat="1"/>
    <row r="4740" s="18" customFormat="1"/>
    <row r="4741" s="18" customFormat="1"/>
    <row r="4742" s="18" customFormat="1"/>
    <row r="4743" s="18" customFormat="1"/>
    <row r="4744" s="18" customFormat="1"/>
    <row r="4745" s="18" customFormat="1"/>
    <row r="4746" s="18" customFormat="1"/>
    <row r="4747" s="18" customFormat="1"/>
    <row r="4748" s="18" customFormat="1"/>
    <row r="4749" s="18" customFormat="1"/>
    <row r="4750" s="18" customFormat="1"/>
    <row r="4751" s="18" customFormat="1"/>
    <row r="4752" s="18" customFormat="1"/>
    <row r="4753" s="18" customFormat="1"/>
    <row r="4754" s="18" customFormat="1"/>
    <row r="4755" s="18" customFormat="1"/>
    <row r="4756" s="18" customFormat="1"/>
    <row r="4757" s="18" customFormat="1"/>
    <row r="4758" s="18" customFormat="1"/>
    <row r="4759" s="18" customFormat="1"/>
    <row r="4760" s="18" customFormat="1"/>
    <row r="4761" s="18" customFormat="1"/>
    <row r="4762" s="18" customFormat="1"/>
    <row r="4763" s="18" customFormat="1"/>
    <row r="4764" s="18" customFormat="1"/>
    <row r="4765" s="18" customFormat="1"/>
    <row r="4766" s="18" customFormat="1"/>
    <row r="4767" s="18" customFormat="1"/>
    <row r="4768" s="18" customFormat="1"/>
    <row r="4769" s="18" customFormat="1"/>
    <row r="4770" s="18" customFormat="1"/>
    <row r="4771" s="18" customFormat="1"/>
    <row r="4772" s="18" customFormat="1"/>
    <row r="4773" s="18" customFormat="1"/>
    <row r="4774" s="18" customFormat="1"/>
    <row r="4775" s="18" customFormat="1"/>
    <row r="4776" s="18" customFormat="1"/>
    <row r="4777" s="18" customFormat="1"/>
    <row r="4778" s="18" customFormat="1"/>
    <row r="4779" s="18" customFormat="1"/>
    <row r="4780" s="18" customFormat="1"/>
    <row r="4781" s="18" customFormat="1"/>
    <row r="4782" s="18" customFormat="1"/>
    <row r="4783" s="18" customFormat="1"/>
    <row r="4784" s="18" customFormat="1"/>
    <row r="4785" s="18" customFormat="1"/>
    <row r="4786" s="18" customFormat="1"/>
    <row r="4787" s="18" customFormat="1"/>
    <row r="4788" s="18" customFormat="1"/>
    <row r="4789" s="18" customFormat="1"/>
    <row r="4790" s="18" customFormat="1"/>
    <row r="4791" s="18" customFormat="1"/>
    <row r="4792" s="18" customFormat="1"/>
    <row r="4793" s="18" customFormat="1"/>
    <row r="4794" s="18" customFormat="1"/>
    <row r="4795" s="18" customFormat="1"/>
    <row r="4796" s="18" customFormat="1"/>
    <row r="4797" s="18" customFormat="1"/>
    <row r="4798" s="18" customFormat="1"/>
    <row r="4799" s="18" customFormat="1"/>
    <row r="4800" s="18" customFormat="1"/>
    <row r="4801" s="18" customFormat="1"/>
    <row r="4802" s="18" customFormat="1"/>
    <row r="4803" s="18" customFormat="1"/>
    <row r="4804" s="18" customFormat="1"/>
    <row r="4805" s="18" customFormat="1"/>
    <row r="4806" s="18" customFormat="1"/>
    <row r="4807" s="18" customFormat="1"/>
    <row r="4808" s="18" customFormat="1"/>
    <row r="4809" s="18" customFormat="1"/>
    <row r="4810" s="18" customFormat="1"/>
    <row r="4811" s="18" customFormat="1"/>
    <row r="4812" s="18" customFormat="1"/>
    <row r="4813" s="18" customFormat="1"/>
    <row r="4814" s="18" customFormat="1"/>
    <row r="4815" s="18" customFormat="1"/>
    <row r="4816" s="18" customFormat="1"/>
    <row r="4817" s="18" customFormat="1"/>
    <row r="4818" s="18" customFormat="1"/>
    <row r="4819" s="18" customFormat="1"/>
    <row r="4820" s="18" customFormat="1"/>
    <row r="4821" s="18" customFormat="1"/>
    <row r="4822" s="18" customFormat="1"/>
    <row r="4823" s="18" customFormat="1"/>
    <row r="4824" s="18" customFormat="1"/>
    <row r="4825" s="18" customFormat="1"/>
    <row r="4826" s="18" customFormat="1"/>
    <row r="4827" s="18" customFormat="1"/>
    <row r="4828" s="18" customFormat="1"/>
    <row r="4829" s="18" customFormat="1"/>
    <row r="4830" s="18" customFormat="1"/>
    <row r="4831" s="18" customFormat="1"/>
    <row r="4832" s="18" customFormat="1"/>
    <row r="4833" s="18" customFormat="1"/>
    <row r="4834" s="18" customFormat="1"/>
    <row r="4835" s="18" customFormat="1"/>
    <row r="4836" s="18" customFormat="1"/>
    <row r="4837" s="18" customFormat="1"/>
    <row r="4838" s="18" customFormat="1"/>
    <row r="4839" s="18" customFormat="1"/>
    <row r="4840" s="18" customFormat="1"/>
    <row r="4841" s="18" customFormat="1"/>
    <row r="4842" s="18" customFormat="1"/>
    <row r="4843" s="18" customFormat="1"/>
    <row r="4844" s="18" customFormat="1"/>
    <row r="4845" s="18" customFormat="1"/>
    <row r="4846" s="18" customFormat="1"/>
    <row r="4847" s="18" customFormat="1"/>
    <row r="4848" s="18" customFormat="1"/>
    <row r="4849" s="18" customFormat="1"/>
    <row r="4850" s="18" customFormat="1"/>
    <row r="4851" s="18" customFormat="1"/>
    <row r="4852" s="18" customFormat="1"/>
    <row r="4853" s="18" customFormat="1"/>
    <row r="4854" s="18" customFormat="1"/>
    <row r="4855" s="18" customFormat="1"/>
    <row r="4856" s="18" customFormat="1"/>
    <row r="4857" s="18" customFormat="1"/>
    <row r="4858" s="18" customFormat="1"/>
    <row r="4859" s="18" customFormat="1"/>
    <row r="4860" s="18" customFormat="1"/>
    <row r="4861" s="18" customFormat="1"/>
    <row r="4862" s="18" customFormat="1"/>
    <row r="4863" s="18" customFormat="1"/>
    <row r="4864" s="18" customFormat="1"/>
    <row r="4865" s="18" customFormat="1"/>
    <row r="4866" s="18" customFormat="1"/>
    <row r="4867" s="18" customFormat="1"/>
    <row r="4868" s="18" customFormat="1"/>
    <row r="4869" s="18" customFormat="1"/>
    <row r="4870" s="18" customFormat="1"/>
    <row r="4871" s="18" customFormat="1"/>
    <row r="4872" s="18" customFormat="1"/>
    <row r="4873" s="18" customFormat="1"/>
    <row r="4874" s="18" customFormat="1"/>
    <row r="4875" s="18" customFormat="1"/>
    <row r="4876" s="18" customFormat="1"/>
    <row r="4877" s="18" customFormat="1"/>
    <row r="4878" s="18" customFormat="1"/>
    <row r="4879" s="18" customFormat="1"/>
    <row r="4880" s="18" customFormat="1"/>
    <row r="4881" s="18" customFormat="1"/>
    <row r="4882" s="18" customFormat="1"/>
    <row r="4883" s="18" customFormat="1"/>
    <row r="4884" s="18" customFormat="1"/>
    <row r="4885" s="18" customFormat="1"/>
    <row r="4886" s="18" customFormat="1"/>
    <row r="4887" s="18" customFormat="1"/>
    <row r="4888" s="18" customFormat="1"/>
    <row r="4889" s="18" customFormat="1"/>
    <row r="4890" s="18" customFormat="1"/>
    <row r="4891" s="18" customFormat="1"/>
    <row r="4892" s="18" customFormat="1"/>
    <row r="4893" s="18" customFormat="1"/>
    <row r="4894" s="18" customFormat="1"/>
    <row r="4895" s="18" customFormat="1"/>
    <row r="4896" s="18" customFormat="1"/>
    <row r="4897" s="18" customFormat="1"/>
    <row r="4898" s="18" customFormat="1"/>
    <row r="4899" s="18" customFormat="1"/>
    <row r="4900" s="18" customFormat="1"/>
    <row r="4901" s="18" customFormat="1"/>
    <row r="4902" s="18" customFormat="1"/>
    <row r="4903" s="18" customFormat="1"/>
    <row r="4904" s="18" customFormat="1"/>
    <row r="4905" s="18" customFormat="1"/>
    <row r="4906" s="18" customFormat="1"/>
    <row r="4907" s="18" customFormat="1"/>
    <row r="4908" s="18" customFormat="1"/>
    <row r="4909" s="18" customFormat="1"/>
    <row r="4910" s="18" customFormat="1"/>
    <row r="4911" s="18" customFormat="1"/>
    <row r="4912" s="18" customFormat="1"/>
    <row r="4913" s="18" customFormat="1"/>
    <row r="4914" s="18" customFormat="1"/>
    <row r="4915" s="18" customFormat="1"/>
    <row r="4916" s="18" customFormat="1"/>
    <row r="4917" s="18" customFormat="1"/>
    <row r="4918" s="18" customFormat="1"/>
    <row r="4919" s="18" customFormat="1"/>
    <row r="4920" s="18" customFormat="1"/>
    <row r="4921" s="18" customFormat="1"/>
    <row r="4922" s="18" customFormat="1"/>
    <row r="4923" s="18" customFormat="1"/>
    <row r="4924" s="18" customFormat="1"/>
    <row r="4925" s="18" customFormat="1"/>
    <row r="4926" s="18" customFormat="1"/>
    <row r="4927" s="18" customFormat="1"/>
    <row r="4928" s="18" customFormat="1"/>
    <row r="4929" s="18" customFormat="1"/>
    <row r="4930" s="18" customFormat="1"/>
    <row r="4931" s="18" customFormat="1"/>
    <row r="4932" s="18" customFormat="1"/>
    <row r="4933" s="18" customFormat="1"/>
    <row r="4934" s="18" customFormat="1"/>
    <row r="4935" s="18" customFormat="1"/>
    <row r="4936" s="18" customFormat="1"/>
    <row r="4937" s="18" customFormat="1"/>
    <row r="4938" s="18" customFormat="1"/>
    <row r="4939" s="18" customFormat="1"/>
    <row r="4940" s="18" customFormat="1"/>
    <row r="4941" s="18" customFormat="1"/>
    <row r="4942" s="18" customFormat="1"/>
    <row r="4943" s="18" customFormat="1"/>
    <row r="4944" s="18" customFormat="1"/>
    <row r="4945" s="18" customFormat="1"/>
    <row r="4946" s="18" customFormat="1"/>
    <row r="4947" s="18" customFormat="1"/>
    <row r="4948" s="18" customFormat="1"/>
    <row r="4949" s="18" customFormat="1"/>
    <row r="4950" s="18" customFormat="1"/>
    <row r="4951" s="18" customFormat="1"/>
    <row r="4952" s="18" customFormat="1"/>
    <row r="4953" s="18" customFormat="1"/>
    <row r="4954" s="18" customFormat="1"/>
    <row r="4955" s="18" customFormat="1"/>
    <row r="4956" s="18" customFormat="1"/>
    <row r="4957" s="18" customFormat="1"/>
    <row r="4958" s="18" customFormat="1"/>
    <row r="4959" s="18" customFormat="1"/>
    <row r="4960" s="18" customFormat="1"/>
    <row r="4961" s="18" customFormat="1"/>
    <row r="4962" s="18" customFormat="1"/>
    <row r="4963" s="18" customFormat="1"/>
    <row r="4964" s="18" customFormat="1"/>
    <row r="4965" s="18" customFormat="1"/>
    <row r="4966" s="18" customFormat="1"/>
    <row r="4967" s="18" customFormat="1"/>
    <row r="4968" s="18" customFormat="1"/>
    <row r="4969" s="18" customFormat="1"/>
    <row r="4970" s="18" customFormat="1"/>
    <row r="4971" s="18" customFormat="1"/>
    <row r="4972" s="18" customFormat="1"/>
    <row r="4973" s="18" customFormat="1"/>
    <row r="4974" s="18" customFormat="1"/>
    <row r="4975" s="18" customFormat="1"/>
    <row r="4976" s="18" customFormat="1"/>
    <row r="4977" s="18" customFormat="1"/>
    <row r="4978" s="18" customFormat="1"/>
    <row r="4979" s="18" customFormat="1"/>
    <row r="4980" s="18" customFormat="1"/>
    <row r="4981" s="18" customFormat="1"/>
    <row r="4982" s="18" customFormat="1"/>
    <row r="4983" s="18" customFormat="1"/>
    <row r="4984" s="18" customFormat="1"/>
    <row r="4985" s="18" customFormat="1"/>
    <row r="4986" s="18" customFormat="1"/>
    <row r="4987" s="18" customFormat="1"/>
    <row r="4988" s="18" customFormat="1"/>
    <row r="4989" s="18" customFormat="1"/>
    <row r="4990" s="18" customFormat="1"/>
    <row r="4991" s="18" customFormat="1"/>
    <row r="4992" s="18" customFormat="1"/>
    <row r="4993" s="18" customFormat="1"/>
    <row r="4994" s="18" customFormat="1"/>
    <row r="4995" s="18" customFormat="1"/>
    <row r="4996" s="18" customFormat="1"/>
    <row r="4997" s="18" customFormat="1"/>
    <row r="4998" s="18" customFormat="1"/>
    <row r="4999" s="18" customFormat="1"/>
    <row r="5000" s="18" customFormat="1"/>
    <row r="5001" s="18" customFormat="1"/>
    <row r="5002" s="18" customFormat="1"/>
    <row r="5003" s="18" customFormat="1"/>
    <row r="5004" s="18" customFormat="1"/>
    <row r="5005" s="18" customFormat="1"/>
    <row r="5006" s="18" customFormat="1"/>
    <row r="5007" s="18" customFormat="1"/>
    <row r="5008" s="18" customFormat="1"/>
    <row r="5009" s="18" customFormat="1"/>
    <row r="5010" s="18" customFormat="1"/>
    <row r="5011" s="18" customFormat="1"/>
    <row r="5012" s="18" customFormat="1"/>
    <row r="5013" s="18" customFormat="1"/>
    <row r="5014" s="18" customFormat="1"/>
    <row r="5015" s="18" customFormat="1"/>
    <row r="5016" s="18" customFormat="1"/>
    <row r="5017" s="18" customFormat="1"/>
    <row r="5018" s="18" customFormat="1"/>
    <row r="5019" s="18" customFormat="1"/>
    <row r="5020" s="18" customFormat="1"/>
    <row r="5021" s="18" customFormat="1"/>
    <row r="5022" s="18" customFormat="1"/>
    <row r="5023" s="18" customFormat="1"/>
    <row r="5024" s="18" customFormat="1"/>
    <row r="5025" s="18" customFormat="1"/>
    <row r="5026" s="18" customFormat="1"/>
    <row r="5027" s="18" customFormat="1"/>
    <row r="5028" s="18" customFormat="1"/>
    <row r="5029" s="18" customFormat="1"/>
    <row r="5030" s="18" customFormat="1"/>
    <row r="5031" s="18" customFormat="1"/>
    <row r="5032" s="18" customFormat="1"/>
    <row r="5033" s="18" customFormat="1"/>
    <row r="5034" s="18" customFormat="1"/>
    <row r="5035" s="18" customFormat="1"/>
    <row r="5036" s="18" customFormat="1"/>
    <row r="5037" s="18" customFormat="1"/>
    <row r="5038" s="18" customFormat="1"/>
    <row r="5039" s="18" customFormat="1"/>
    <row r="5040" s="18" customFormat="1"/>
    <row r="5041" s="18" customFormat="1"/>
    <row r="5042" s="18" customFormat="1"/>
    <row r="5043" s="18" customFormat="1"/>
    <row r="5044" s="18" customFormat="1"/>
    <row r="5045" s="18" customFormat="1"/>
    <row r="5046" s="18" customFormat="1"/>
    <row r="5047" s="18" customFormat="1"/>
    <row r="5048" s="18" customFormat="1"/>
    <row r="5049" s="18" customFormat="1"/>
    <row r="5050" s="18" customFormat="1"/>
    <row r="5051" s="18" customFormat="1"/>
    <row r="5052" s="18" customFormat="1"/>
    <row r="5053" s="18" customFormat="1"/>
    <row r="5054" s="18" customFormat="1"/>
    <row r="5055" s="18" customFormat="1"/>
    <row r="5056" s="18" customFormat="1"/>
    <row r="5057" s="18" customFormat="1"/>
    <row r="5058" s="18" customFormat="1"/>
    <row r="5059" s="18" customFormat="1"/>
    <row r="5060" s="18" customFormat="1"/>
    <row r="5061" s="18" customFormat="1"/>
    <row r="5062" s="18" customFormat="1"/>
    <row r="5063" s="18" customFormat="1"/>
    <row r="5064" s="18" customFormat="1"/>
    <row r="5065" s="18" customFormat="1"/>
    <row r="5066" s="18" customFormat="1"/>
    <row r="5067" s="18" customFormat="1"/>
    <row r="5068" s="18" customFormat="1"/>
    <row r="5069" s="18" customFormat="1"/>
    <row r="5070" s="18" customFormat="1"/>
    <row r="5071" s="18" customFormat="1"/>
    <row r="5072" s="18" customFormat="1"/>
    <row r="5073" s="18" customFormat="1"/>
    <row r="5074" s="18" customFormat="1"/>
    <row r="5075" s="18" customFormat="1"/>
    <row r="5076" s="18" customFormat="1"/>
    <row r="5077" s="18" customFormat="1"/>
    <row r="5078" s="18" customFormat="1"/>
    <row r="5079" s="18" customFormat="1"/>
    <row r="5080" s="18" customFormat="1"/>
    <row r="5081" s="18" customFormat="1"/>
    <row r="5082" s="18" customFormat="1"/>
    <row r="5083" s="18" customFormat="1"/>
    <row r="5084" s="18" customFormat="1"/>
    <row r="5085" s="18" customFormat="1"/>
    <row r="5086" s="18" customFormat="1"/>
    <row r="5087" s="18" customFormat="1"/>
    <row r="5088" s="18" customFormat="1"/>
    <row r="5089" s="18" customFormat="1"/>
    <row r="5090" s="18" customFormat="1"/>
    <row r="5091" s="18" customFormat="1"/>
    <row r="5092" s="18" customFormat="1"/>
    <row r="5093" s="18" customFormat="1"/>
    <row r="5094" s="18" customFormat="1"/>
    <row r="5095" s="18" customFormat="1"/>
    <row r="5096" s="18" customFormat="1"/>
    <row r="5097" s="18" customFormat="1"/>
    <row r="5098" s="18" customFormat="1"/>
    <row r="5099" s="18" customFormat="1"/>
    <row r="5100" s="18" customFormat="1"/>
    <row r="5101" s="18" customFormat="1"/>
    <row r="5102" s="18" customFormat="1"/>
    <row r="5103" s="18" customFormat="1"/>
    <row r="5104" s="18" customFormat="1"/>
    <row r="5105" s="18" customFormat="1"/>
    <row r="5106" s="18" customFormat="1"/>
    <row r="5107" s="18" customFormat="1"/>
    <row r="5108" s="18" customFormat="1"/>
    <row r="5109" s="18" customFormat="1"/>
    <row r="5110" s="18" customFormat="1"/>
    <row r="5111" s="18" customFormat="1"/>
    <row r="5112" s="18" customFormat="1"/>
    <row r="5113" s="18" customFormat="1"/>
    <row r="5114" s="18" customFormat="1"/>
    <row r="5115" s="18" customFormat="1"/>
    <row r="5116" s="18" customFormat="1"/>
    <row r="5117" s="18" customFormat="1"/>
    <row r="5118" s="18" customFormat="1"/>
    <row r="5119" s="18" customFormat="1"/>
    <row r="5120" s="18" customFormat="1"/>
    <row r="5121" s="18" customFormat="1"/>
    <row r="5122" s="18" customFormat="1"/>
    <row r="5123" s="18" customFormat="1"/>
    <row r="5124" s="18" customFormat="1"/>
    <row r="5125" s="18" customFormat="1"/>
    <row r="5126" s="18" customFormat="1"/>
    <row r="5127" s="18" customFormat="1"/>
    <row r="5128" s="18" customFormat="1"/>
    <row r="5129" s="18" customFormat="1"/>
    <row r="5130" s="18" customFormat="1"/>
    <row r="5131" s="18" customFormat="1"/>
    <row r="5132" s="18" customFormat="1"/>
    <row r="5133" s="18" customFormat="1"/>
    <row r="5134" s="18" customFormat="1"/>
    <row r="5135" s="18" customFormat="1"/>
    <row r="5136" s="18" customFormat="1"/>
    <row r="5137" s="18" customFormat="1"/>
    <row r="5138" s="18" customFormat="1"/>
    <row r="5139" s="18" customFormat="1"/>
    <row r="5140" s="18" customFormat="1"/>
    <row r="5141" s="18" customFormat="1"/>
    <row r="5142" s="18" customFormat="1"/>
    <row r="5143" s="18" customFormat="1"/>
    <row r="5144" s="18" customFormat="1"/>
    <row r="5145" s="18" customFormat="1"/>
    <row r="5146" s="18" customFormat="1"/>
    <row r="5147" s="18" customFormat="1"/>
    <row r="5148" s="18" customFormat="1"/>
    <row r="5149" s="18" customFormat="1"/>
    <row r="5150" s="18" customFormat="1"/>
    <row r="5151" s="18" customFormat="1"/>
    <row r="5152" s="18" customFormat="1"/>
    <row r="5153" s="18" customFormat="1"/>
    <row r="5154" s="18" customFormat="1"/>
    <row r="5155" s="18" customFormat="1"/>
    <row r="5156" s="18" customFormat="1"/>
    <row r="5157" s="18" customFormat="1"/>
    <row r="5158" s="18" customFormat="1"/>
    <row r="5159" s="18" customFormat="1"/>
    <row r="5160" s="18" customFormat="1"/>
    <row r="5161" s="18" customFormat="1"/>
    <row r="5162" s="18" customFormat="1"/>
    <row r="5163" s="18" customFormat="1"/>
    <row r="5164" s="18" customFormat="1"/>
    <row r="5165" s="18" customFormat="1"/>
    <row r="5166" s="18" customFormat="1"/>
    <row r="5167" s="18" customFormat="1"/>
    <row r="5168" s="18" customFormat="1"/>
    <row r="5169" s="18" customFormat="1"/>
    <row r="5170" s="18" customFormat="1"/>
    <row r="5171" s="18" customFormat="1"/>
    <row r="5172" s="18" customFormat="1"/>
    <row r="5173" s="18" customFormat="1"/>
    <row r="5174" s="18" customFormat="1"/>
    <row r="5175" s="18" customFormat="1"/>
    <row r="5176" s="18" customFormat="1"/>
    <row r="5177" s="18" customFormat="1"/>
    <row r="5178" s="18" customFormat="1"/>
    <row r="5179" s="18" customFormat="1"/>
    <row r="5180" s="18" customFormat="1"/>
    <row r="5181" s="18" customFormat="1"/>
    <row r="5182" s="18" customFormat="1"/>
    <row r="5183" s="18" customFormat="1"/>
    <row r="5184" s="18" customFormat="1"/>
    <row r="5185" s="18" customFormat="1"/>
    <row r="5186" s="18" customFormat="1"/>
    <row r="5187" s="18" customFormat="1"/>
    <row r="5188" s="18" customFormat="1"/>
    <row r="5189" s="18" customFormat="1"/>
    <row r="5190" s="18" customFormat="1"/>
    <row r="5191" s="18" customFormat="1"/>
    <row r="5192" s="18" customFormat="1"/>
    <row r="5193" s="18" customFormat="1"/>
    <row r="5194" s="18" customFormat="1"/>
    <row r="5195" s="18" customFormat="1"/>
    <row r="5196" s="18" customFormat="1"/>
    <row r="5197" s="18" customFormat="1"/>
    <row r="5198" s="18" customFormat="1"/>
    <row r="5199" s="18" customFormat="1"/>
    <row r="5200" s="18" customFormat="1"/>
    <row r="5201" s="18" customFormat="1"/>
    <row r="5202" s="18" customFormat="1"/>
    <row r="5203" s="18" customFormat="1"/>
    <row r="5204" s="18" customFormat="1"/>
    <row r="5205" s="18" customFormat="1"/>
    <row r="5206" s="18" customFormat="1"/>
    <row r="5207" s="18" customFormat="1"/>
    <row r="5208" s="18" customFormat="1"/>
    <row r="5209" s="18" customFormat="1"/>
    <row r="5210" s="18" customFormat="1"/>
    <row r="5211" s="18" customFormat="1"/>
    <row r="5212" s="18" customFormat="1"/>
    <row r="5213" s="18" customFormat="1"/>
    <row r="5214" s="18" customFormat="1"/>
    <row r="5215" s="18" customFormat="1"/>
    <row r="5216" s="18" customFormat="1"/>
    <row r="5217" s="18" customFormat="1"/>
    <row r="5218" s="18" customFormat="1"/>
    <row r="5219" s="18" customFormat="1"/>
    <row r="5220" s="18" customFormat="1"/>
    <row r="5221" s="18" customFormat="1"/>
    <row r="5222" s="18" customFormat="1"/>
    <row r="5223" s="18" customFormat="1"/>
    <row r="5224" s="18" customFormat="1"/>
    <row r="5225" s="18" customFormat="1"/>
    <row r="5226" s="18" customFormat="1"/>
    <row r="5227" s="18" customFormat="1"/>
    <row r="5228" s="18" customFormat="1"/>
    <row r="5229" s="18" customFormat="1"/>
    <row r="5230" s="18" customFormat="1"/>
    <row r="5231" s="18" customFormat="1"/>
    <row r="5232" s="18" customFormat="1"/>
    <row r="5233" s="18" customFormat="1"/>
    <row r="5234" s="18" customFormat="1"/>
    <row r="5235" s="18" customFormat="1"/>
    <row r="5236" s="18" customFormat="1"/>
    <row r="5237" s="18" customFormat="1"/>
    <row r="5238" s="18" customFormat="1"/>
    <row r="5239" s="18" customFormat="1"/>
    <row r="5240" s="18" customFormat="1"/>
    <row r="5241" s="18" customFormat="1"/>
    <row r="5242" s="18" customFormat="1"/>
    <row r="5243" s="18" customFormat="1"/>
    <row r="5244" s="18" customFormat="1"/>
    <row r="5245" s="18" customFormat="1"/>
    <row r="5246" s="18" customFormat="1"/>
    <row r="5247" s="18" customFormat="1"/>
    <row r="5248" s="18" customFormat="1"/>
    <row r="5249" s="18" customFormat="1"/>
    <row r="5250" s="18" customFormat="1"/>
    <row r="5251" s="18" customFormat="1"/>
    <row r="5252" s="18" customFormat="1"/>
    <row r="5253" s="18" customFormat="1"/>
    <row r="5254" s="18" customFormat="1"/>
    <row r="5255" s="18" customFormat="1"/>
    <row r="5256" s="18" customFormat="1"/>
    <row r="5257" s="18" customFormat="1"/>
    <row r="5258" s="18" customFormat="1"/>
    <row r="5259" s="18" customFormat="1"/>
    <row r="5260" s="18" customFormat="1"/>
    <row r="5261" s="18" customFormat="1"/>
    <row r="5262" s="18" customFormat="1"/>
    <row r="5263" s="18" customFormat="1"/>
    <row r="5264" s="18" customFormat="1"/>
    <row r="5265" s="18" customFormat="1"/>
    <row r="5266" s="18" customFormat="1"/>
    <row r="5267" s="18" customFormat="1"/>
    <row r="5268" s="18" customFormat="1"/>
    <row r="5269" s="18" customFormat="1"/>
    <row r="5270" s="18" customFormat="1"/>
    <row r="5271" s="18" customFormat="1"/>
    <row r="5272" s="18" customFormat="1"/>
    <row r="5273" s="18" customFormat="1"/>
    <row r="5274" s="18" customFormat="1"/>
    <row r="5275" s="18" customFormat="1"/>
    <row r="5276" s="18" customFormat="1"/>
    <row r="5277" s="18" customFormat="1"/>
    <row r="5278" s="18" customFormat="1"/>
    <row r="5279" s="18" customFormat="1"/>
    <row r="5280" s="18" customFormat="1"/>
    <row r="5281" s="18" customFormat="1"/>
    <row r="5282" s="18" customFormat="1"/>
    <row r="5283" s="18" customFormat="1"/>
    <row r="5284" s="18" customFormat="1"/>
    <row r="5285" s="18" customFormat="1"/>
    <row r="5286" s="18" customFormat="1"/>
    <row r="5287" s="18" customFormat="1"/>
    <row r="5288" s="18" customFormat="1"/>
    <row r="5289" s="18" customFormat="1"/>
    <row r="5290" s="18" customFormat="1"/>
    <row r="5291" s="18" customFormat="1"/>
    <row r="5292" s="18" customFormat="1"/>
    <row r="5293" s="18" customFormat="1"/>
    <row r="5294" s="18" customFormat="1"/>
    <row r="5295" s="18" customFormat="1"/>
    <row r="5296" s="18" customFormat="1"/>
    <row r="5297" s="18" customFormat="1"/>
    <row r="5298" s="18" customFormat="1"/>
    <row r="5299" s="18" customFormat="1"/>
    <row r="5300" s="18" customFormat="1"/>
    <row r="5301" s="18" customFormat="1"/>
    <row r="5302" s="18" customFormat="1"/>
    <row r="5303" s="18" customFormat="1"/>
    <row r="5304" s="18" customFormat="1"/>
    <row r="5305" s="18" customFormat="1"/>
    <row r="5306" s="18" customFormat="1"/>
    <row r="5307" s="18" customFormat="1"/>
    <row r="5308" s="18" customFormat="1"/>
    <row r="5309" s="18" customFormat="1"/>
    <row r="5310" s="18" customFormat="1"/>
    <row r="5311" s="18" customFormat="1"/>
    <row r="5312" s="18" customFormat="1"/>
    <row r="5313" s="18" customFormat="1"/>
    <row r="5314" s="18" customFormat="1"/>
    <row r="5315" s="18" customFormat="1"/>
    <row r="5316" s="18" customFormat="1"/>
    <row r="5317" s="18" customFormat="1"/>
    <row r="5318" s="18" customFormat="1"/>
    <row r="5319" s="18" customFormat="1"/>
    <row r="5320" s="18" customFormat="1"/>
    <row r="5321" s="18" customFormat="1"/>
    <row r="5322" s="18" customFormat="1"/>
    <row r="5323" s="18" customFormat="1"/>
    <row r="5324" s="18" customFormat="1"/>
    <row r="5325" s="18" customFormat="1"/>
    <row r="5326" s="18" customFormat="1"/>
    <row r="5327" s="18" customFormat="1"/>
    <row r="5328" s="18" customFormat="1"/>
    <row r="5329" s="18" customFormat="1"/>
    <row r="5330" s="18" customFormat="1"/>
    <row r="5331" s="18" customFormat="1"/>
    <row r="5332" s="18" customFormat="1"/>
    <row r="5333" s="18" customFormat="1"/>
    <row r="5334" s="18" customFormat="1"/>
    <row r="5335" s="18" customFormat="1"/>
    <row r="5336" s="18" customFormat="1"/>
    <row r="5337" s="18" customFormat="1"/>
    <row r="5338" s="18" customFormat="1"/>
    <row r="5339" s="18" customFormat="1"/>
    <row r="5340" s="18" customFormat="1"/>
    <row r="5341" s="18" customFormat="1"/>
    <row r="5342" s="18" customFormat="1"/>
    <row r="5343" s="18" customFormat="1"/>
    <row r="5344" s="18" customFormat="1"/>
    <row r="5345" s="18" customFormat="1"/>
    <row r="5346" s="18" customFormat="1"/>
    <row r="5347" s="18" customFormat="1"/>
    <row r="5348" s="18" customFormat="1"/>
    <row r="5349" s="18" customFormat="1"/>
    <row r="5350" s="18" customFormat="1"/>
    <row r="5351" s="18" customFormat="1"/>
    <row r="5352" s="18" customFormat="1"/>
    <row r="5353" s="18" customFormat="1"/>
    <row r="5354" s="18" customFormat="1"/>
    <row r="5355" s="18" customFormat="1"/>
    <row r="5356" s="18" customFormat="1"/>
    <row r="5357" s="18" customFormat="1"/>
    <row r="5358" s="18" customFormat="1"/>
    <row r="5359" s="18" customFormat="1"/>
    <row r="5360" s="18" customFormat="1"/>
    <row r="5361" s="18" customFormat="1"/>
    <row r="5362" s="18" customFormat="1"/>
    <row r="5363" s="18" customFormat="1"/>
    <row r="5364" s="18" customFormat="1"/>
    <row r="5365" s="18" customFormat="1"/>
    <row r="5366" s="18" customFormat="1"/>
    <row r="5367" s="18" customFormat="1"/>
    <row r="5368" s="18" customFormat="1"/>
    <row r="5369" s="18" customFormat="1"/>
    <row r="5370" s="18" customFormat="1"/>
    <row r="5371" s="18" customFormat="1"/>
    <row r="5372" s="18" customFormat="1"/>
    <row r="5373" s="18" customFormat="1"/>
    <row r="5374" s="18" customFormat="1"/>
    <row r="5375" s="18" customFormat="1"/>
    <row r="5376" s="18" customFormat="1"/>
    <row r="5377" s="18" customFormat="1"/>
    <row r="5378" s="18" customFormat="1"/>
    <row r="5379" s="18" customFormat="1"/>
    <row r="5380" s="18" customFormat="1"/>
    <row r="5381" s="18" customFormat="1"/>
    <row r="5382" s="18" customFormat="1"/>
    <row r="5383" s="18" customFormat="1"/>
    <row r="5384" s="18" customFormat="1"/>
    <row r="5385" s="18" customFormat="1"/>
    <row r="5386" s="18" customFormat="1"/>
    <row r="5387" s="18" customFormat="1"/>
    <row r="5388" s="18" customFormat="1"/>
    <row r="5389" s="18" customFormat="1"/>
    <row r="5390" s="18" customFormat="1"/>
    <row r="5391" s="18" customFormat="1"/>
    <row r="5392" s="18" customFormat="1"/>
    <row r="5393" s="18" customFormat="1"/>
    <row r="5394" s="18" customFormat="1"/>
    <row r="5395" s="18" customFormat="1"/>
    <row r="5396" s="18" customFormat="1"/>
    <row r="5397" s="18" customFormat="1"/>
    <row r="5398" s="18" customFormat="1"/>
    <row r="5399" s="18" customFormat="1"/>
    <row r="5400" s="18" customFormat="1"/>
    <row r="5401" s="18" customFormat="1"/>
    <row r="5402" s="18" customFormat="1"/>
    <row r="5403" s="18" customFormat="1"/>
    <row r="5404" s="18" customFormat="1"/>
    <row r="5405" s="18" customFormat="1"/>
    <row r="5406" s="18" customFormat="1"/>
    <row r="5407" s="18" customFormat="1"/>
    <row r="5408" s="18" customFormat="1"/>
    <row r="5409" s="18" customFormat="1"/>
    <row r="5410" s="18" customFormat="1"/>
    <row r="5411" s="18" customFormat="1"/>
    <row r="5412" s="18" customFormat="1"/>
    <row r="5413" s="18" customFormat="1"/>
    <row r="5414" s="18" customFormat="1"/>
    <row r="5415" s="18" customFormat="1"/>
    <row r="5416" s="18" customFormat="1"/>
    <row r="5417" s="18" customFormat="1"/>
    <row r="5418" s="18" customFormat="1"/>
    <row r="5419" s="18" customFormat="1"/>
    <row r="5420" s="18" customFormat="1"/>
    <row r="5421" s="18" customFormat="1"/>
    <row r="5422" s="18" customFormat="1"/>
    <row r="5423" s="18" customFormat="1"/>
    <row r="5424" s="18" customFormat="1"/>
    <row r="5425" s="18" customFormat="1"/>
    <row r="5426" s="18" customFormat="1"/>
    <row r="5427" s="18" customFormat="1"/>
    <row r="5428" s="18" customFormat="1"/>
    <row r="5429" s="18" customFormat="1"/>
    <row r="5430" s="18" customFormat="1"/>
    <row r="5431" s="18" customFormat="1"/>
    <row r="5432" s="18" customFormat="1"/>
    <row r="5433" s="18" customFormat="1"/>
    <row r="5434" s="18" customFormat="1"/>
    <row r="5435" s="18" customFormat="1"/>
    <row r="5436" s="18" customFormat="1"/>
    <row r="5437" s="18" customFormat="1"/>
    <row r="5438" s="18" customFormat="1"/>
    <row r="5439" s="18" customFormat="1"/>
    <row r="5440" s="18" customFormat="1"/>
    <row r="5441" s="18" customFormat="1"/>
    <row r="5442" s="18" customFormat="1"/>
    <row r="5443" s="18" customFormat="1"/>
    <row r="5444" s="18" customFormat="1"/>
    <row r="5445" s="18" customFormat="1"/>
    <row r="5446" s="18" customFormat="1"/>
    <row r="5447" s="18" customFormat="1"/>
    <row r="5448" s="18" customFormat="1"/>
    <row r="5449" s="18" customFormat="1"/>
    <row r="5450" s="18" customFormat="1"/>
    <row r="5451" s="18" customFormat="1"/>
    <row r="5452" s="18" customFormat="1"/>
    <row r="5453" s="18" customFormat="1"/>
    <row r="5454" s="18" customFormat="1"/>
    <row r="5455" s="18" customFormat="1"/>
    <row r="5456" s="18" customFormat="1"/>
    <row r="5457" s="18" customFormat="1"/>
    <row r="5458" s="18" customFormat="1"/>
    <row r="5459" s="18" customFormat="1"/>
    <row r="5460" s="18" customFormat="1"/>
    <row r="5461" s="18" customFormat="1"/>
    <row r="5462" s="18" customFormat="1"/>
    <row r="5463" s="18" customFormat="1"/>
    <row r="5464" s="18" customFormat="1"/>
    <row r="5465" s="18" customFormat="1"/>
    <row r="5466" s="18" customFormat="1"/>
    <row r="5467" s="18" customFormat="1"/>
    <row r="5468" s="18" customFormat="1"/>
    <row r="5469" s="18" customFormat="1"/>
    <row r="5470" s="18" customFormat="1"/>
    <row r="5471" s="18" customFormat="1"/>
    <row r="5472" s="18" customFormat="1"/>
    <row r="5473" s="18" customFormat="1"/>
    <row r="5474" s="18" customFormat="1"/>
    <row r="5475" s="18" customFormat="1"/>
    <row r="5476" s="18" customFormat="1"/>
    <row r="5477" s="18" customFormat="1"/>
    <row r="5478" s="18" customFormat="1"/>
    <row r="5479" s="18" customFormat="1"/>
    <row r="5480" s="18" customFormat="1"/>
    <row r="5481" s="18" customFormat="1"/>
    <row r="5482" s="18" customFormat="1"/>
    <row r="5483" s="18" customFormat="1"/>
    <row r="5484" s="18" customFormat="1"/>
    <row r="5485" s="18" customFormat="1"/>
    <row r="5486" s="18" customFormat="1"/>
    <row r="5487" s="18" customFormat="1"/>
    <row r="5488" s="18" customFormat="1"/>
    <row r="5489" s="18" customFormat="1"/>
    <row r="5490" s="18" customFormat="1"/>
    <row r="5491" s="18" customFormat="1"/>
    <row r="5492" s="18" customFormat="1"/>
    <row r="5493" s="18" customFormat="1"/>
    <row r="5494" s="18" customFormat="1"/>
    <row r="5495" s="18" customFormat="1"/>
    <row r="5496" s="18" customFormat="1"/>
    <row r="5497" s="18" customFormat="1"/>
    <row r="5498" s="18" customFormat="1"/>
    <row r="5499" s="18" customFormat="1"/>
    <row r="5500" s="18" customFormat="1"/>
    <row r="5501" s="18" customFormat="1"/>
    <row r="5502" s="18" customFormat="1"/>
    <row r="5503" s="18" customFormat="1"/>
    <row r="5504" s="18" customFormat="1"/>
    <row r="5505" s="18" customFormat="1"/>
    <row r="5506" s="18" customFormat="1"/>
    <row r="5507" s="18" customFormat="1"/>
    <row r="5508" s="18" customFormat="1"/>
    <row r="5509" s="18" customFormat="1"/>
    <row r="5510" s="18" customFormat="1"/>
    <row r="5511" s="18" customFormat="1"/>
    <row r="5512" s="18" customFormat="1"/>
    <row r="5513" s="18" customFormat="1"/>
    <row r="5514" s="18" customFormat="1"/>
    <row r="5515" s="18" customFormat="1"/>
    <row r="5516" s="18" customFormat="1"/>
    <row r="5517" s="18" customFormat="1"/>
    <row r="5518" s="18" customFormat="1"/>
    <row r="5519" s="18" customFormat="1"/>
    <row r="5520" s="18" customFormat="1"/>
    <row r="5521" s="18" customFormat="1"/>
    <row r="5522" s="18" customFormat="1"/>
    <row r="5523" s="18" customFormat="1"/>
    <row r="5524" s="18" customFormat="1"/>
    <row r="5525" s="18" customFormat="1"/>
    <row r="5526" s="18" customFormat="1"/>
    <row r="5527" s="18" customFormat="1"/>
    <row r="5528" s="18" customFormat="1"/>
    <row r="5529" s="18" customFormat="1"/>
    <row r="5530" s="18" customFormat="1"/>
    <row r="5531" s="18" customFormat="1"/>
    <row r="5532" s="18" customFormat="1"/>
    <row r="5533" s="18" customFormat="1"/>
    <row r="5534" s="18" customFormat="1"/>
    <row r="5535" s="18" customFormat="1"/>
    <row r="5536" s="18" customFormat="1"/>
    <row r="5537" s="18" customFormat="1"/>
    <row r="5538" s="18" customFormat="1"/>
    <row r="5539" s="18" customFormat="1"/>
    <row r="5540" s="18" customFormat="1"/>
    <row r="5541" s="18" customFormat="1"/>
    <row r="5542" s="18" customFormat="1"/>
    <row r="5543" s="18" customFormat="1"/>
    <row r="5544" s="18" customFormat="1"/>
    <row r="5545" s="18" customFormat="1"/>
    <row r="5546" s="18" customFormat="1"/>
    <row r="5547" s="18" customFormat="1"/>
    <row r="5548" s="18" customFormat="1"/>
    <row r="5549" s="18" customFormat="1"/>
    <row r="5550" s="18" customFormat="1"/>
    <row r="5551" s="18" customFormat="1"/>
    <row r="5552" s="18" customFormat="1"/>
    <row r="5553" s="18" customFormat="1"/>
    <row r="5554" s="18" customFormat="1"/>
    <row r="5555" s="18" customFormat="1"/>
    <row r="5556" s="18" customFormat="1"/>
    <row r="5557" s="18" customFormat="1"/>
    <row r="5558" s="18" customFormat="1"/>
    <row r="5559" s="18" customFormat="1"/>
    <row r="5560" s="18" customFormat="1"/>
    <row r="5561" s="18" customFormat="1"/>
    <row r="5562" s="18" customFormat="1"/>
    <row r="5563" s="18" customFormat="1"/>
    <row r="5564" s="18" customFormat="1"/>
    <row r="5565" s="18" customFormat="1"/>
    <row r="5566" s="18" customFormat="1"/>
    <row r="5567" s="18" customFormat="1"/>
    <row r="5568" s="18" customFormat="1"/>
    <row r="5569" s="18" customFormat="1"/>
    <row r="5570" s="18" customFormat="1"/>
    <row r="5571" s="18" customFormat="1"/>
    <row r="5572" s="18" customFormat="1"/>
    <row r="5573" s="18" customFormat="1"/>
    <row r="5574" s="18" customFormat="1"/>
    <row r="5575" s="18" customFormat="1"/>
    <row r="5576" s="18" customFormat="1"/>
    <row r="5577" s="18" customFormat="1"/>
    <row r="5578" s="18" customFormat="1"/>
    <row r="5579" s="18" customFormat="1"/>
    <row r="5580" s="18" customFormat="1"/>
    <row r="5581" s="18" customFormat="1"/>
    <row r="5582" s="18" customFormat="1"/>
    <row r="5583" s="18" customFormat="1"/>
    <row r="5584" s="18" customFormat="1"/>
    <row r="5585" s="18" customFormat="1"/>
    <row r="5586" s="18" customFormat="1"/>
    <row r="5587" s="18" customFormat="1"/>
    <row r="5588" s="18" customFormat="1"/>
    <row r="5589" s="18" customFormat="1"/>
    <row r="5590" s="18" customFormat="1"/>
    <row r="5591" s="18" customFormat="1"/>
    <row r="5592" s="18" customFormat="1"/>
    <row r="5593" s="18" customFormat="1"/>
    <row r="5594" s="18" customFormat="1"/>
    <row r="5595" s="18" customFormat="1"/>
    <row r="5596" s="18" customFormat="1"/>
    <row r="5597" s="18" customFormat="1"/>
    <row r="5598" s="18" customFormat="1"/>
    <row r="5599" s="18" customFormat="1"/>
    <row r="5600" s="18" customFormat="1"/>
    <row r="5601" s="18" customFormat="1"/>
    <row r="5602" s="18" customFormat="1"/>
    <row r="5603" s="18" customFormat="1"/>
    <row r="5604" s="18" customFormat="1"/>
    <row r="5605" s="18" customFormat="1"/>
    <row r="5606" s="18" customFormat="1"/>
    <row r="5607" s="18" customFormat="1"/>
    <row r="5608" s="18" customFormat="1"/>
    <row r="5609" s="18" customFormat="1"/>
    <row r="5610" s="18" customFormat="1"/>
    <row r="5611" s="18" customFormat="1"/>
    <row r="5612" s="18" customFormat="1"/>
    <row r="5613" s="18" customFormat="1"/>
    <row r="5614" s="18" customFormat="1"/>
    <row r="5615" s="18" customFormat="1"/>
    <row r="5616" s="18" customFormat="1"/>
    <row r="5617" s="18" customFormat="1"/>
    <row r="5618" s="18" customFormat="1"/>
    <row r="5619" s="18" customFormat="1"/>
    <row r="5620" s="18" customFormat="1"/>
    <row r="5621" s="18" customFormat="1"/>
    <row r="5622" s="18" customFormat="1"/>
    <row r="5623" s="18" customFormat="1"/>
    <row r="5624" s="18" customFormat="1"/>
    <row r="5625" s="18" customFormat="1"/>
    <row r="5626" s="18" customFormat="1"/>
    <row r="5627" s="18" customFormat="1"/>
    <row r="5628" s="18" customFormat="1"/>
    <row r="5629" s="18" customFormat="1"/>
    <row r="5630" s="18" customFormat="1"/>
    <row r="5631" s="18" customFormat="1"/>
    <row r="5632" s="18" customFormat="1"/>
    <row r="5633" s="18" customFormat="1"/>
    <row r="5634" s="18" customFormat="1"/>
    <row r="5635" s="18" customFormat="1"/>
    <row r="5636" s="18" customFormat="1"/>
    <row r="5637" s="18" customFormat="1"/>
    <row r="5638" s="18" customFormat="1"/>
    <row r="5639" s="18" customFormat="1"/>
    <row r="5640" s="18" customFormat="1"/>
    <row r="5641" s="18" customFormat="1"/>
    <row r="5642" s="18" customFormat="1"/>
    <row r="5643" s="18" customFormat="1"/>
    <row r="5644" s="18" customFormat="1"/>
    <row r="5645" s="18" customFormat="1"/>
    <row r="5646" s="18" customFormat="1"/>
    <row r="5647" s="18" customFormat="1"/>
    <row r="5648" s="18" customFormat="1"/>
    <row r="5649" s="18" customFormat="1"/>
    <row r="5650" s="18" customFormat="1"/>
    <row r="5651" s="18" customFormat="1"/>
    <row r="5652" s="18" customFormat="1"/>
    <row r="5653" s="18" customFormat="1"/>
    <row r="5654" s="18" customFormat="1"/>
    <row r="5655" s="18" customFormat="1"/>
    <row r="5656" s="18" customFormat="1"/>
    <row r="5657" s="18" customFormat="1"/>
    <row r="5658" s="18" customFormat="1"/>
    <row r="5659" s="18" customFormat="1"/>
    <row r="5660" s="18" customFormat="1"/>
    <row r="5661" s="18" customFormat="1"/>
    <row r="5662" s="18" customFormat="1"/>
    <row r="5663" s="18" customFormat="1"/>
    <row r="5664" s="18" customFormat="1"/>
    <row r="5665" s="18" customFormat="1"/>
    <row r="5666" s="18" customFormat="1"/>
    <row r="5667" s="18" customFormat="1"/>
    <row r="5668" s="18" customFormat="1"/>
    <row r="5669" s="18" customFormat="1"/>
    <row r="5670" s="18" customFormat="1"/>
    <row r="5671" s="18" customFormat="1"/>
    <row r="5672" s="18" customFormat="1"/>
    <row r="5673" s="18" customFormat="1"/>
    <row r="5674" s="18" customFormat="1"/>
    <row r="5675" s="18" customFormat="1"/>
    <row r="5676" s="18" customFormat="1"/>
    <row r="5677" s="18" customFormat="1"/>
    <row r="5678" s="18" customFormat="1"/>
    <row r="5679" s="18" customFormat="1"/>
    <row r="5680" s="18" customFormat="1"/>
    <row r="5681" s="18" customFormat="1"/>
    <row r="5682" s="18" customFormat="1"/>
    <row r="5683" s="18" customFormat="1"/>
    <row r="5684" s="18" customFormat="1"/>
    <row r="5685" s="18" customFormat="1"/>
    <row r="5686" s="18" customFormat="1"/>
    <row r="5687" s="18" customFormat="1"/>
    <row r="5688" s="18" customFormat="1"/>
    <row r="5689" s="18" customFormat="1"/>
    <row r="5690" s="18" customFormat="1"/>
    <row r="5691" s="18" customFormat="1"/>
    <row r="5692" s="18" customFormat="1"/>
    <row r="5693" s="18" customFormat="1"/>
    <row r="5694" s="18" customFormat="1"/>
    <row r="5695" s="18" customFormat="1"/>
    <row r="5696" s="18" customFormat="1"/>
    <row r="5697" s="18" customFormat="1"/>
    <row r="5698" s="18" customFormat="1"/>
    <row r="5699" s="18" customFormat="1"/>
    <row r="5700" s="18" customFormat="1"/>
    <row r="5701" s="18" customFormat="1"/>
    <row r="5702" s="18" customFormat="1"/>
    <row r="5703" s="18" customFormat="1"/>
    <row r="5704" s="18" customFormat="1"/>
    <row r="5705" s="18" customFormat="1"/>
    <row r="5706" s="18" customFormat="1"/>
    <row r="5707" s="18" customFormat="1"/>
    <row r="5708" s="18" customFormat="1"/>
    <row r="5709" s="18" customFormat="1"/>
    <row r="5710" s="18" customFormat="1"/>
    <row r="5711" s="18" customFormat="1"/>
    <row r="5712" s="18" customFormat="1"/>
    <row r="5713" s="18" customFormat="1"/>
    <row r="5714" s="18" customFormat="1"/>
    <row r="5715" s="18" customFormat="1"/>
    <row r="5716" s="18" customFormat="1"/>
    <row r="5717" s="18" customFormat="1"/>
    <row r="5718" s="18" customFormat="1"/>
    <row r="5719" s="18" customFormat="1"/>
    <row r="5720" s="18" customFormat="1"/>
    <row r="5721" s="18" customFormat="1"/>
    <row r="5722" s="18" customFormat="1"/>
    <row r="5723" s="18" customFormat="1"/>
    <row r="5724" s="18" customFormat="1"/>
    <row r="5725" s="18" customFormat="1"/>
    <row r="5726" s="18" customFormat="1"/>
    <row r="5727" s="18" customFormat="1"/>
    <row r="5728" s="18" customFormat="1"/>
    <row r="5729" s="18" customFormat="1"/>
    <row r="5730" s="18" customFormat="1"/>
    <row r="5731" s="18" customFormat="1"/>
    <row r="5732" s="18" customFormat="1"/>
    <row r="5733" s="18" customFormat="1"/>
    <row r="5734" s="18" customFormat="1"/>
    <row r="5735" s="18" customFormat="1"/>
    <row r="5736" s="18" customFormat="1"/>
    <row r="5737" s="18" customFormat="1"/>
    <row r="5738" s="18" customFormat="1"/>
    <row r="5739" s="18" customFormat="1"/>
    <row r="5740" s="18" customFormat="1"/>
    <row r="5741" s="18" customFormat="1"/>
    <row r="5742" s="18" customFormat="1"/>
    <row r="5743" s="18" customFormat="1"/>
    <row r="5744" s="18" customFormat="1"/>
    <row r="5745" s="18" customFormat="1"/>
    <row r="5746" s="18" customFormat="1"/>
    <row r="5747" s="18" customFormat="1"/>
    <row r="5748" s="18" customFormat="1"/>
    <row r="5749" s="18" customFormat="1"/>
    <row r="5750" s="18" customFormat="1"/>
    <row r="5751" s="18" customFormat="1"/>
    <row r="5752" s="18" customFormat="1"/>
    <row r="5753" s="18" customFormat="1"/>
    <row r="5754" s="18" customFormat="1"/>
    <row r="5755" s="18" customFormat="1"/>
    <row r="5756" s="18" customFormat="1"/>
    <row r="5757" s="18" customFormat="1"/>
    <row r="5758" s="18" customFormat="1"/>
    <row r="5759" s="18" customFormat="1"/>
    <row r="5760" s="18" customFormat="1"/>
    <row r="5761" s="18" customFormat="1"/>
    <row r="5762" s="18" customFormat="1"/>
    <row r="5763" s="18" customFormat="1"/>
    <row r="5764" s="18" customFormat="1"/>
    <row r="5765" s="18" customFormat="1"/>
    <row r="5766" s="18" customFormat="1"/>
    <row r="5767" s="18" customFormat="1"/>
    <row r="5768" s="18" customFormat="1"/>
    <row r="5769" s="18" customFormat="1"/>
    <row r="5770" s="18" customFormat="1"/>
    <row r="5771" s="18" customFormat="1"/>
    <row r="5772" s="18" customFormat="1"/>
    <row r="5773" s="18" customFormat="1"/>
    <row r="5774" s="18" customFormat="1"/>
    <row r="5775" s="18" customFormat="1"/>
    <row r="5776" s="18" customFormat="1"/>
    <row r="5777" s="18" customFormat="1"/>
    <row r="5778" s="18" customFormat="1"/>
    <row r="5779" s="18" customFormat="1"/>
    <row r="5780" s="18" customFormat="1"/>
    <row r="5781" s="18" customFormat="1"/>
    <row r="5782" s="18" customFormat="1"/>
    <row r="5783" s="18" customFormat="1"/>
    <row r="5784" s="18" customFormat="1"/>
    <row r="5785" s="18" customFormat="1"/>
    <row r="5786" s="18" customFormat="1"/>
    <row r="5787" s="18" customFormat="1"/>
    <row r="5788" s="18" customFormat="1"/>
    <row r="5789" s="18" customFormat="1"/>
    <row r="5790" s="18" customFormat="1"/>
    <row r="5791" s="18" customFormat="1"/>
    <row r="5792" s="18" customFormat="1"/>
    <row r="5793" s="18" customFormat="1"/>
    <row r="5794" s="18" customFormat="1"/>
    <row r="5795" s="18" customFormat="1"/>
    <row r="5796" s="18" customFormat="1"/>
    <row r="5797" s="18" customFormat="1"/>
    <row r="5798" s="18" customFormat="1"/>
    <row r="5799" s="18" customFormat="1"/>
    <row r="5800" s="18" customFormat="1"/>
    <row r="5801" s="18" customFormat="1"/>
    <row r="5802" s="18" customFormat="1"/>
    <row r="5803" s="18" customFormat="1"/>
    <row r="5804" s="18" customFormat="1"/>
    <row r="5805" s="18" customFormat="1"/>
    <row r="5806" s="18" customFormat="1"/>
    <row r="5807" s="18" customFormat="1"/>
    <row r="5808" s="18" customFormat="1"/>
    <row r="5809" s="18" customFormat="1"/>
    <row r="5810" s="18" customFormat="1"/>
    <row r="5811" s="18" customFormat="1"/>
    <row r="5812" s="18" customFormat="1"/>
    <row r="5813" s="18" customFormat="1"/>
    <row r="5814" s="18" customFormat="1"/>
    <row r="5815" s="18" customFormat="1"/>
    <row r="5816" s="18" customFormat="1"/>
    <row r="5817" s="18" customFormat="1"/>
    <row r="5818" s="18" customFormat="1"/>
    <row r="5819" s="18" customFormat="1"/>
    <row r="5820" s="18" customFormat="1"/>
    <row r="5821" s="18" customFormat="1"/>
    <row r="5822" s="18" customFormat="1"/>
    <row r="5823" s="18" customFormat="1"/>
    <row r="5824" s="18" customFormat="1"/>
    <row r="5825" s="18" customFormat="1"/>
    <row r="5826" s="18" customFormat="1"/>
    <row r="5827" s="18" customFormat="1"/>
    <row r="5828" s="18" customFormat="1"/>
    <row r="5829" s="18" customFormat="1"/>
    <row r="5830" s="18" customFormat="1"/>
    <row r="5831" s="18" customFormat="1"/>
    <row r="5832" s="18" customFormat="1"/>
    <row r="5833" s="18" customFormat="1"/>
    <row r="5834" s="18" customFormat="1"/>
    <row r="5835" s="18" customFormat="1"/>
    <row r="5836" s="18" customFormat="1"/>
    <row r="5837" s="18" customFormat="1"/>
    <row r="5838" s="18" customFormat="1"/>
    <row r="5839" s="18" customFormat="1"/>
    <row r="5840" s="18" customFormat="1"/>
    <row r="5841" s="18" customFormat="1"/>
    <row r="5842" s="18" customFormat="1"/>
    <row r="5843" s="18" customFormat="1"/>
    <row r="5844" s="18" customFormat="1"/>
    <row r="5845" s="18" customFormat="1"/>
    <row r="5846" s="18" customFormat="1"/>
    <row r="5847" s="18" customFormat="1"/>
    <row r="5848" s="18" customFormat="1"/>
    <row r="5849" s="18" customFormat="1"/>
    <row r="5850" s="18" customFormat="1"/>
    <row r="5851" s="18" customFormat="1"/>
    <row r="5852" s="18" customFormat="1"/>
    <row r="5853" s="18" customFormat="1"/>
    <row r="5854" s="18" customFormat="1"/>
    <row r="5855" s="18" customFormat="1"/>
    <row r="5856" s="18" customFormat="1"/>
    <row r="5857" s="18" customFormat="1"/>
    <row r="5858" s="18" customFormat="1"/>
    <row r="5859" s="18" customFormat="1"/>
    <row r="5860" s="18" customFormat="1"/>
    <row r="5861" s="18" customFormat="1"/>
    <row r="5862" s="18" customFormat="1"/>
    <row r="5863" s="18" customFormat="1"/>
    <row r="5864" s="18" customFormat="1"/>
    <row r="5865" s="18" customFormat="1"/>
    <row r="5866" s="18" customFormat="1"/>
    <row r="5867" s="18" customFormat="1"/>
    <row r="5868" s="18" customFormat="1"/>
    <row r="5869" s="18" customFormat="1"/>
    <row r="5870" s="18" customFormat="1"/>
    <row r="5871" s="18" customFormat="1"/>
    <row r="5872" s="18" customFormat="1"/>
    <row r="5873" s="18" customFormat="1"/>
    <row r="5874" s="18" customFormat="1"/>
    <row r="5875" s="18" customFormat="1"/>
    <row r="5876" s="18" customFormat="1"/>
    <row r="5877" s="18" customFormat="1"/>
    <row r="5878" s="18" customFormat="1"/>
    <row r="5879" s="18" customFormat="1"/>
    <row r="5880" s="18" customFormat="1"/>
    <row r="5881" s="18" customFormat="1"/>
    <row r="5882" s="18" customFormat="1"/>
    <row r="5883" s="18" customFormat="1"/>
    <row r="5884" s="18" customFormat="1"/>
    <row r="5885" s="18" customFormat="1"/>
    <row r="5886" s="18" customFormat="1"/>
    <row r="5887" s="18" customFormat="1"/>
    <row r="5888" s="18" customFormat="1"/>
    <row r="5889" s="18" customFormat="1"/>
    <row r="5890" s="18" customFormat="1"/>
    <row r="5891" s="18" customFormat="1"/>
    <row r="5892" s="18" customFormat="1"/>
    <row r="5893" s="18" customFormat="1"/>
    <row r="5894" s="18" customFormat="1"/>
    <row r="5895" s="18" customFormat="1"/>
    <row r="5896" s="18" customFormat="1"/>
    <row r="5897" s="18" customFormat="1"/>
    <row r="5898" s="18" customFormat="1"/>
    <row r="5899" s="18" customFormat="1"/>
    <row r="5900" s="18" customFormat="1"/>
    <row r="5901" s="18" customFormat="1"/>
    <row r="5902" s="18" customFormat="1"/>
    <row r="5903" s="18" customFormat="1"/>
    <row r="5904" s="18" customFormat="1"/>
    <row r="5905" s="18" customFormat="1"/>
    <row r="5906" s="18" customFormat="1"/>
    <row r="5907" s="18" customFormat="1"/>
    <row r="5908" s="18" customFormat="1"/>
    <row r="5909" s="18" customFormat="1"/>
    <row r="5910" s="18" customFormat="1"/>
    <row r="5911" s="18" customFormat="1"/>
    <row r="5912" s="18" customFormat="1"/>
    <row r="5913" s="18" customFormat="1"/>
    <row r="5914" s="18" customFormat="1"/>
    <row r="5915" s="18" customFormat="1"/>
    <row r="5916" s="18" customFormat="1"/>
    <row r="5917" s="18" customFormat="1"/>
    <row r="5918" s="18" customFormat="1"/>
    <row r="5919" s="18" customFormat="1"/>
    <row r="5920" s="18" customFormat="1"/>
    <row r="5921" s="18" customFormat="1"/>
    <row r="5922" s="18" customFormat="1"/>
    <row r="5923" s="18" customFormat="1"/>
    <row r="5924" s="18" customFormat="1"/>
    <row r="5925" s="18" customFormat="1"/>
    <row r="5926" s="18" customFormat="1"/>
    <row r="5927" s="18" customFormat="1"/>
    <row r="5928" s="18" customFormat="1"/>
    <row r="5929" s="18" customFormat="1"/>
    <row r="5930" s="18" customFormat="1"/>
    <row r="5931" s="18" customFormat="1"/>
    <row r="5932" s="18" customFormat="1"/>
    <row r="5933" s="18" customFormat="1"/>
    <row r="5934" s="18" customFormat="1"/>
    <row r="5935" s="18" customFormat="1"/>
    <row r="5936" s="18" customFormat="1"/>
    <row r="5937" s="18" customFormat="1"/>
    <row r="5938" s="18" customFormat="1"/>
    <row r="5939" s="18" customFormat="1"/>
    <row r="5940" s="18" customFormat="1"/>
    <row r="5941" s="18" customFormat="1"/>
    <row r="5942" s="18" customFormat="1"/>
    <row r="5943" s="18" customFormat="1"/>
    <row r="5944" s="18" customFormat="1"/>
    <row r="5945" s="18" customFormat="1"/>
    <row r="5946" s="18" customFormat="1"/>
    <row r="5947" s="18" customFormat="1"/>
    <row r="5948" s="18" customFormat="1"/>
    <row r="5949" s="18" customFormat="1"/>
    <row r="5950" s="18" customFormat="1"/>
    <row r="5951" s="18" customFormat="1"/>
    <row r="5952" s="18" customFormat="1"/>
    <row r="5953" s="18" customFormat="1"/>
    <row r="5954" s="18" customFormat="1"/>
    <row r="5955" s="18" customFormat="1"/>
    <row r="5956" s="18" customFormat="1"/>
    <row r="5957" s="18" customFormat="1"/>
    <row r="5958" s="18" customFormat="1"/>
    <row r="5959" s="18" customFormat="1"/>
    <row r="5960" s="18" customFormat="1"/>
    <row r="5961" s="18" customFormat="1"/>
    <row r="5962" s="18" customFormat="1"/>
    <row r="5963" s="18" customFormat="1"/>
    <row r="5964" s="18" customFormat="1"/>
    <row r="5965" s="18" customFormat="1"/>
    <row r="5966" s="18" customFormat="1"/>
    <row r="5967" s="18" customFormat="1"/>
    <row r="5968" s="18" customFormat="1"/>
    <row r="5969" s="18" customFormat="1"/>
    <row r="5970" s="18" customFormat="1"/>
    <row r="5971" s="18" customFormat="1"/>
    <row r="5972" s="18" customFormat="1"/>
    <row r="5973" s="18" customFormat="1"/>
    <row r="5974" s="18" customFormat="1"/>
    <row r="5975" s="18" customFormat="1"/>
    <row r="5976" s="18" customFormat="1"/>
    <row r="5977" s="18" customFormat="1"/>
    <row r="5978" s="18" customFormat="1"/>
    <row r="5979" s="18" customFormat="1"/>
    <row r="5980" s="18" customFormat="1"/>
    <row r="5981" s="18" customFormat="1"/>
    <row r="5982" s="18" customFormat="1"/>
    <row r="5983" s="18" customFormat="1"/>
    <row r="5984" s="18" customFormat="1"/>
    <row r="5985" s="18" customFormat="1"/>
    <row r="5986" s="18" customFormat="1"/>
    <row r="5987" s="18" customFormat="1"/>
    <row r="5988" s="18" customFormat="1"/>
    <row r="5989" s="18" customFormat="1"/>
    <row r="5990" s="18" customFormat="1"/>
    <row r="5991" s="18" customFormat="1"/>
    <row r="5992" s="18" customFormat="1"/>
    <row r="5993" s="18" customFormat="1"/>
    <row r="5994" s="18" customFormat="1"/>
    <row r="5995" s="18" customFormat="1"/>
    <row r="5996" s="18" customFormat="1"/>
    <row r="5997" s="18" customFormat="1"/>
    <row r="5998" s="18" customFormat="1"/>
    <row r="5999" s="18" customFormat="1"/>
    <row r="6000" s="18" customFormat="1"/>
    <row r="6001" s="18" customFormat="1"/>
    <row r="6002" s="18" customFormat="1"/>
    <row r="6003" s="18" customFormat="1"/>
    <row r="6004" s="18" customFormat="1"/>
    <row r="6005" s="18" customFormat="1"/>
    <row r="6006" s="18" customFormat="1"/>
    <row r="6007" s="18" customFormat="1"/>
    <row r="6008" s="18" customFormat="1"/>
    <row r="6009" s="18" customFormat="1"/>
    <row r="6010" s="18" customFormat="1"/>
    <row r="6011" s="18" customFormat="1"/>
    <row r="6012" s="18" customFormat="1"/>
    <row r="6013" s="18" customFormat="1"/>
    <row r="6014" s="18" customFormat="1"/>
    <row r="6015" s="18" customFormat="1"/>
    <row r="6016" s="18" customFormat="1"/>
    <row r="6017" s="18" customFormat="1"/>
    <row r="6018" s="18" customFormat="1"/>
    <row r="6019" s="18" customFormat="1"/>
    <row r="6020" s="18" customFormat="1"/>
    <row r="6021" s="18" customFormat="1"/>
    <row r="6022" s="18" customFormat="1"/>
    <row r="6023" s="18" customFormat="1"/>
    <row r="6024" s="18" customFormat="1"/>
    <row r="6025" s="18" customFormat="1"/>
    <row r="6026" s="18" customFormat="1"/>
    <row r="6027" s="18" customFormat="1"/>
    <row r="6028" s="18" customFormat="1"/>
    <row r="6029" s="18" customFormat="1"/>
    <row r="6030" s="18" customFormat="1"/>
    <row r="6031" s="18" customFormat="1"/>
    <row r="6032" s="18" customFormat="1"/>
    <row r="6033" s="18" customFormat="1"/>
    <row r="6034" s="18" customFormat="1"/>
    <row r="6035" s="18" customFormat="1"/>
    <row r="6036" s="18" customFormat="1"/>
    <row r="6037" s="18" customFormat="1"/>
    <row r="6038" s="18" customFormat="1"/>
    <row r="6039" s="18" customFormat="1"/>
    <row r="6040" s="18" customFormat="1"/>
    <row r="6041" s="18" customFormat="1"/>
    <row r="6042" s="18" customFormat="1"/>
    <row r="6043" s="18" customFormat="1"/>
    <row r="6044" s="18" customFormat="1"/>
    <row r="6045" s="18" customFormat="1"/>
    <row r="6046" s="18" customFormat="1"/>
    <row r="6047" s="18" customFormat="1"/>
    <row r="6048" s="18" customFormat="1"/>
    <row r="6049" s="18" customFormat="1"/>
    <row r="6050" s="18" customFormat="1"/>
    <row r="6051" s="18" customFormat="1"/>
    <row r="6052" s="18" customFormat="1"/>
    <row r="6053" s="18" customFormat="1"/>
    <row r="6054" s="18" customFormat="1"/>
    <row r="6055" s="18" customFormat="1"/>
    <row r="6056" s="18" customFormat="1"/>
    <row r="6057" s="18" customFormat="1"/>
    <row r="6058" s="18" customFormat="1"/>
    <row r="6059" s="18" customFormat="1"/>
    <row r="6060" s="18" customFormat="1"/>
    <row r="6061" s="18" customFormat="1"/>
    <row r="6062" s="18" customFormat="1"/>
    <row r="6063" s="18" customFormat="1"/>
    <row r="6064" s="18" customFormat="1"/>
    <row r="6065" s="18" customFormat="1"/>
    <row r="6066" s="18" customFormat="1"/>
    <row r="6067" s="18" customFormat="1"/>
    <row r="6068" s="18" customFormat="1"/>
    <row r="6069" s="18" customFormat="1"/>
    <row r="6070" s="18" customFormat="1"/>
    <row r="6071" s="18" customFormat="1"/>
    <row r="6072" s="18" customFormat="1"/>
    <row r="6073" s="18" customFormat="1"/>
    <row r="6074" s="18" customFormat="1"/>
    <row r="6075" s="18" customFormat="1"/>
    <row r="6076" s="18" customFormat="1"/>
    <row r="6077" s="18" customFormat="1"/>
    <row r="6078" s="18" customFormat="1"/>
    <row r="6079" s="18" customFormat="1"/>
    <row r="6080" s="18" customFormat="1"/>
    <row r="6081" s="18" customFormat="1"/>
    <row r="6082" s="18" customFormat="1"/>
    <row r="6083" s="18" customFormat="1"/>
    <row r="6084" s="18" customFormat="1"/>
    <row r="6085" s="18" customFormat="1"/>
    <row r="6086" s="18" customFormat="1"/>
    <row r="6087" s="18" customFormat="1"/>
    <row r="6088" s="18" customFormat="1"/>
    <row r="6089" s="18" customFormat="1"/>
    <row r="6090" s="18" customFormat="1"/>
    <row r="6091" s="18" customFormat="1"/>
    <row r="6092" s="18" customFormat="1"/>
    <row r="6093" s="18" customFormat="1"/>
    <row r="6094" s="18" customFormat="1"/>
    <row r="6095" s="18" customFormat="1"/>
    <row r="6096" s="18" customFormat="1"/>
    <row r="6097" s="18" customFormat="1"/>
    <row r="6098" s="18" customFormat="1"/>
    <row r="6099" s="18" customFormat="1"/>
    <row r="6100" s="18" customFormat="1"/>
    <row r="6101" s="18" customFormat="1"/>
    <row r="6102" s="18" customFormat="1"/>
    <row r="6103" s="18" customFormat="1"/>
    <row r="6104" s="18" customFormat="1"/>
    <row r="6105" s="18" customFormat="1"/>
    <row r="6106" s="18" customFormat="1"/>
    <row r="6107" s="18" customFormat="1"/>
    <row r="6108" s="18" customFormat="1"/>
    <row r="6109" s="18" customFormat="1"/>
    <row r="6110" s="18" customFormat="1"/>
    <row r="6111" s="18" customFormat="1"/>
    <row r="6112" s="18" customFormat="1"/>
    <row r="6113" s="18" customFormat="1"/>
    <row r="6114" s="18" customFormat="1"/>
    <row r="6115" s="18" customFormat="1"/>
    <row r="6116" s="18" customFormat="1"/>
    <row r="6117" s="18" customFormat="1"/>
    <row r="6118" s="18" customFormat="1"/>
    <row r="6119" s="18" customFormat="1"/>
    <row r="6120" s="18" customFormat="1"/>
    <row r="6121" s="18" customFormat="1"/>
    <row r="6122" s="18" customFormat="1"/>
    <row r="6123" s="18" customFormat="1"/>
    <row r="6124" s="18" customFormat="1"/>
    <row r="6125" s="18" customFormat="1"/>
    <row r="6126" s="18" customFormat="1"/>
    <row r="6127" s="18" customFormat="1"/>
    <row r="6128" s="18" customFormat="1"/>
    <row r="6129" s="18" customFormat="1"/>
    <row r="6130" s="18" customFormat="1"/>
    <row r="6131" s="18" customFormat="1"/>
    <row r="6132" s="18" customFormat="1"/>
    <row r="6133" s="18" customFormat="1"/>
    <row r="6134" s="18" customFormat="1"/>
    <row r="6135" s="18" customFormat="1"/>
    <row r="6136" s="18" customFormat="1"/>
    <row r="6137" s="18" customFormat="1"/>
    <row r="6138" s="18" customFormat="1"/>
    <row r="6139" s="18" customFormat="1"/>
    <row r="6140" s="18" customFormat="1"/>
    <row r="6141" s="18" customFormat="1"/>
    <row r="6142" s="18" customFormat="1"/>
    <row r="6143" s="18" customFormat="1"/>
    <row r="6144" s="18" customFormat="1"/>
    <row r="6145" s="18" customFormat="1"/>
    <row r="6146" s="18" customFormat="1"/>
    <row r="6147" s="18" customFormat="1"/>
    <row r="6148" s="18" customFormat="1"/>
    <row r="6149" s="18" customFormat="1"/>
    <row r="6150" s="18" customFormat="1"/>
    <row r="6151" s="18" customFormat="1"/>
    <row r="6152" s="18" customFormat="1"/>
    <row r="6153" s="18" customFormat="1"/>
    <row r="6154" s="18" customFormat="1"/>
    <row r="6155" s="18" customFormat="1"/>
    <row r="6156" s="18" customFormat="1"/>
    <row r="6157" s="18" customFormat="1"/>
    <row r="6158" s="18" customFormat="1"/>
    <row r="6159" s="18" customFormat="1"/>
    <row r="6160" s="18" customFormat="1"/>
    <row r="6161" s="18" customFormat="1"/>
    <row r="6162" s="18" customFormat="1"/>
    <row r="6163" s="18" customFormat="1"/>
    <row r="6164" s="18" customFormat="1"/>
    <row r="6165" s="18" customFormat="1"/>
    <row r="6166" s="18" customFormat="1"/>
    <row r="6167" s="18" customFormat="1"/>
    <row r="6168" s="18" customFormat="1"/>
    <row r="6169" s="18" customFormat="1"/>
    <row r="6170" s="18" customFormat="1"/>
    <row r="6171" s="18" customFormat="1"/>
    <row r="6172" s="18" customFormat="1"/>
    <row r="6173" s="18" customFormat="1"/>
    <row r="6174" s="18" customFormat="1"/>
    <row r="6175" s="18" customFormat="1"/>
    <row r="6176" s="18" customFormat="1"/>
    <row r="6177" s="18" customFormat="1"/>
    <row r="6178" s="18" customFormat="1"/>
    <row r="6179" s="18" customFormat="1"/>
    <row r="6180" s="18" customFormat="1"/>
    <row r="6181" s="18" customFormat="1"/>
    <row r="6182" s="18" customFormat="1"/>
    <row r="6183" s="18" customFormat="1"/>
    <row r="6184" s="18" customFormat="1"/>
    <row r="6185" s="18" customFormat="1"/>
    <row r="6186" s="18" customFormat="1"/>
    <row r="6187" s="18" customFormat="1"/>
    <row r="6188" s="18" customFormat="1"/>
    <row r="6189" s="18" customFormat="1"/>
    <row r="6190" s="18" customFormat="1"/>
    <row r="6191" s="18" customFormat="1"/>
    <row r="6192" s="18" customFormat="1"/>
    <row r="6193" s="18" customFormat="1"/>
    <row r="6194" s="18" customFormat="1"/>
    <row r="6195" s="18" customFormat="1"/>
    <row r="6196" s="18" customFormat="1"/>
    <row r="6197" s="18" customFormat="1"/>
    <row r="6198" s="18" customFormat="1"/>
    <row r="6199" s="18" customFormat="1"/>
    <row r="6200" s="18" customFormat="1"/>
    <row r="6201" s="18" customFormat="1"/>
    <row r="6202" s="18" customFormat="1"/>
    <row r="6203" s="18" customFormat="1"/>
    <row r="6204" s="18" customFormat="1"/>
    <row r="6205" s="18" customFormat="1"/>
    <row r="6206" s="18" customFormat="1"/>
    <row r="6207" s="18" customFormat="1"/>
    <row r="6208" s="18" customFormat="1"/>
    <row r="6209" s="18" customFormat="1"/>
    <row r="6210" s="18" customFormat="1"/>
    <row r="6211" s="18" customFormat="1"/>
    <row r="6212" s="18" customFormat="1"/>
    <row r="6213" s="18" customFormat="1"/>
    <row r="6214" s="18" customFormat="1"/>
    <row r="6215" s="18" customFormat="1"/>
    <row r="6216" s="18" customFormat="1"/>
    <row r="6217" s="18" customFormat="1"/>
    <row r="6218" s="18" customFormat="1"/>
    <row r="6219" s="18" customFormat="1"/>
    <row r="6220" s="18" customFormat="1"/>
    <row r="6221" s="18" customFormat="1"/>
    <row r="6222" s="18" customFormat="1"/>
    <row r="6223" s="18" customFormat="1"/>
    <row r="6224" s="18" customFormat="1"/>
    <row r="6225" s="18" customFormat="1"/>
    <row r="6226" s="18" customFormat="1"/>
    <row r="6227" s="18" customFormat="1"/>
    <row r="6228" s="18" customFormat="1"/>
    <row r="6229" s="18" customFormat="1"/>
    <row r="6230" s="18" customFormat="1"/>
    <row r="6231" s="18" customFormat="1"/>
    <row r="6232" s="18" customFormat="1"/>
    <row r="6233" s="18" customFormat="1"/>
    <row r="6234" s="18" customFormat="1"/>
    <row r="6235" s="18" customFormat="1"/>
    <row r="6236" s="18" customFormat="1"/>
    <row r="6237" s="18" customFormat="1"/>
    <row r="6238" s="18" customFormat="1"/>
    <row r="6239" s="18" customFormat="1"/>
    <row r="6240" s="18" customFormat="1"/>
    <row r="6241" s="18" customFormat="1"/>
    <row r="6242" s="18" customFormat="1"/>
    <row r="6243" s="18" customFormat="1"/>
    <row r="6244" s="18" customFormat="1"/>
    <row r="6245" s="18" customFormat="1"/>
    <row r="6246" s="18" customFormat="1"/>
    <row r="6247" s="18" customFormat="1"/>
    <row r="6248" s="18" customFormat="1"/>
    <row r="6249" s="18" customFormat="1"/>
    <row r="6250" s="18" customFormat="1"/>
    <row r="6251" s="18" customFormat="1"/>
    <row r="6252" s="18" customFormat="1"/>
    <row r="6253" s="18" customFormat="1"/>
    <row r="6254" s="18" customFormat="1"/>
    <row r="6255" s="18" customFormat="1"/>
    <row r="6256" s="18" customFormat="1"/>
    <row r="6257" s="18" customFormat="1"/>
    <row r="6258" s="18" customFormat="1"/>
    <row r="6259" s="18" customFormat="1"/>
    <row r="6260" s="18" customFormat="1"/>
    <row r="6261" s="18" customFormat="1"/>
    <row r="6262" s="18" customFormat="1"/>
    <row r="6263" s="18" customFormat="1"/>
    <row r="6264" s="18" customFormat="1"/>
    <row r="6265" s="18" customFormat="1"/>
    <row r="6266" s="18" customFormat="1"/>
    <row r="6267" s="18" customFormat="1"/>
    <row r="6268" s="18" customFormat="1"/>
    <row r="6269" s="18" customFormat="1"/>
    <row r="6270" s="18" customFormat="1"/>
    <row r="6271" s="18" customFormat="1"/>
    <row r="6272" s="18" customFormat="1"/>
    <row r="6273" s="18" customFormat="1"/>
    <row r="6274" s="18" customFormat="1"/>
    <row r="6275" s="18" customFormat="1"/>
    <row r="6276" s="18" customFormat="1"/>
    <row r="6277" s="18" customFormat="1"/>
    <row r="6278" s="18" customFormat="1"/>
    <row r="6279" s="18" customFormat="1"/>
    <row r="6280" s="18" customFormat="1"/>
    <row r="6281" s="18" customFormat="1"/>
    <row r="6282" s="18" customFormat="1"/>
    <row r="6283" s="18" customFormat="1"/>
    <row r="6284" s="18" customFormat="1"/>
    <row r="6285" s="18" customFormat="1"/>
    <row r="6286" s="18" customFormat="1"/>
    <row r="6287" s="18" customFormat="1"/>
    <row r="6288" s="18" customFormat="1"/>
    <row r="6289" s="18" customFormat="1"/>
    <row r="6290" s="18" customFormat="1"/>
    <row r="6291" s="18" customFormat="1"/>
    <row r="6292" s="18" customFormat="1"/>
    <row r="6293" s="18" customFormat="1"/>
    <row r="6294" s="18" customFormat="1"/>
    <row r="6295" s="18" customFormat="1"/>
    <row r="6296" s="18" customFormat="1"/>
    <row r="6297" s="18" customFormat="1"/>
    <row r="6298" s="18" customFormat="1"/>
    <row r="6299" s="18" customFormat="1"/>
    <row r="6300" s="18" customFormat="1"/>
    <row r="6301" s="18" customFormat="1"/>
    <row r="6302" s="18" customFormat="1"/>
    <row r="6303" s="18" customFormat="1"/>
    <row r="6304" s="18" customFormat="1"/>
    <row r="6305" s="18" customFormat="1"/>
    <row r="6306" s="18" customFormat="1"/>
    <row r="6307" s="18" customFormat="1"/>
    <row r="6308" s="18" customFormat="1"/>
    <row r="6309" s="18" customFormat="1"/>
    <row r="6310" s="18" customFormat="1"/>
    <row r="6311" s="18" customFormat="1"/>
    <row r="6312" s="18" customFormat="1"/>
    <row r="6313" s="18" customFormat="1"/>
    <row r="6314" s="18" customFormat="1"/>
    <row r="6315" s="18" customFormat="1"/>
    <row r="6316" s="18" customFormat="1"/>
    <row r="6317" s="18" customFormat="1"/>
    <row r="6318" s="18" customFormat="1"/>
    <row r="6319" s="18" customFormat="1"/>
    <row r="6320" s="18" customFormat="1"/>
    <row r="6321" s="18" customFormat="1"/>
    <row r="6322" s="18" customFormat="1"/>
    <row r="6323" s="18" customFormat="1"/>
    <row r="6324" s="18" customFormat="1"/>
    <row r="6325" s="18" customFormat="1"/>
    <row r="6326" s="18" customFormat="1"/>
    <row r="6327" s="18" customFormat="1"/>
    <row r="6328" s="18" customFormat="1"/>
    <row r="6329" s="18" customFormat="1"/>
    <row r="6330" s="18" customFormat="1"/>
    <row r="6331" s="18" customFormat="1"/>
    <row r="6332" s="18" customFormat="1"/>
    <row r="6333" s="18" customFormat="1"/>
    <row r="6334" s="18" customFormat="1"/>
    <row r="6335" s="18" customFormat="1"/>
    <row r="6336" s="18" customFormat="1"/>
    <row r="6337" s="18" customFormat="1"/>
    <row r="6338" s="18" customFormat="1"/>
    <row r="6339" s="18" customFormat="1"/>
    <row r="6340" s="18" customFormat="1"/>
    <row r="6341" s="18" customFormat="1"/>
    <row r="6342" s="18" customFormat="1"/>
    <row r="6343" s="18" customFormat="1"/>
    <row r="6344" s="18" customFormat="1"/>
    <row r="6345" s="18" customFormat="1"/>
    <row r="6346" s="18" customFormat="1"/>
    <row r="6347" s="18" customFormat="1"/>
    <row r="6348" s="18" customFormat="1"/>
    <row r="6349" s="18" customFormat="1"/>
    <row r="6350" s="18" customFormat="1"/>
    <row r="6351" s="18" customFormat="1"/>
    <row r="6352" s="18" customFormat="1"/>
    <row r="6353" s="18" customFormat="1"/>
    <row r="6354" s="18" customFormat="1"/>
    <row r="6355" s="18" customFormat="1"/>
    <row r="6356" s="18" customFormat="1"/>
    <row r="6357" s="18" customFormat="1"/>
    <row r="6358" s="18" customFormat="1"/>
    <row r="6359" s="18" customFormat="1"/>
    <row r="6360" s="18" customFormat="1"/>
    <row r="6361" s="18" customFormat="1"/>
    <row r="6362" s="18" customFormat="1"/>
    <row r="6363" s="18" customFormat="1"/>
    <row r="6364" s="18" customFormat="1"/>
    <row r="6365" s="18" customFormat="1"/>
    <row r="6366" s="18" customFormat="1"/>
    <row r="6367" s="18" customFormat="1"/>
    <row r="6368" s="18" customFormat="1"/>
    <row r="6369" s="18" customFormat="1"/>
    <row r="6370" s="18" customFormat="1"/>
    <row r="6371" s="18" customFormat="1"/>
    <row r="6372" s="18" customFormat="1"/>
    <row r="6373" s="18" customFormat="1"/>
    <row r="6374" s="18" customFormat="1"/>
    <row r="6375" s="18" customFormat="1"/>
    <row r="6376" s="18" customFormat="1"/>
    <row r="6377" s="18" customFormat="1"/>
    <row r="6378" s="18" customFormat="1"/>
    <row r="6379" s="18" customFormat="1"/>
    <row r="6380" s="18" customFormat="1"/>
    <row r="6381" s="18" customFormat="1"/>
    <row r="6382" s="18" customFormat="1"/>
    <row r="6383" s="18" customFormat="1"/>
    <row r="6384" s="18" customFormat="1"/>
    <row r="6385" s="18" customFormat="1"/>
    <row r="6386" s="18" customFormat="1"/>
    <row r="6387" s="18" customFormat="1"/>
    <row r="6388" s="18" customFormat="1"/>
    <row r="6389" s="18" customFormat="1"/>
    <row r="6390" s="18" customFormat="1"/>
    <row r="6391" s="18" customFormat="1"/>
    <row r="6392" s="18" customFormat="1"/>
    <row r="6393" s="18" customFormat="1"/>
    <row r="6394" s="18" customFormat="1"/>
    <row r="6395" s="18" customFormat="1"/>
    <row r="6396" s="18" customFormat="1"/>
    <row r="6397" s="18" customFormat="1"/>
    <row r="6398" s="18" customFormat="1"/>
    <row r="6399" s="18" customFormat="1"/>
    <row r="6400" s="18" customFormat="1"/>
    <row r="6401" s="18" customFormat="1"/>
    <row r="6402" s="18" customFormat="1"/>
    <row r="6403" s="18" customFormat="1"/>
    <row r="6404" s="18" customFormat="1"/>
    <row r="6405" s="18" customFormat="1"/>
    <row r="6406" s="18" customFormat="1"/>
    <row r="6407" s="18" customFormat="1"/>
    <row r="6408" s="18" customFormat="1"/>
    <row r="6409" s="18" customFormat="1"/>
    <row r="6410" s="18" customFormat="1"/>
    <row r="6411" s="18" customFormat="1"/>
    <row r="6412" s="18" customFormat="1"/>
    <row r="6413" s="18" customFormat="1"/>
    <row r="6414" s="18" customFormat="1"/>
    <row r="6415" s="18" customFormat="1"/>
    <row r="6416" s="18" customFormat="1"/>
    <row r="6417" s="18" customFormat="1"/>
    <row r="6418" s="18" customFormat="1"/>
    <row r="6419" s="18" customFormat="1"/>
    <row r="6420" s="18" customFormat="1"/>
    <row r="6421" s="18" customFormat="1"/>
    <row r="6422" s="18" customFormat="1"/>
    <row r="6423" s="18" customFormat="1"/>
    <row r="6424" s="18" customFormat="1"/>
    <row r="6425" s="18" customFormat="1"/>
    <row r="6426" s="18" customFormat="1"/>
    <row r="6427" s="18" customFormat="1"/>
    <row r="6428" s="18" customFormat="1"/>
    <row r="6429" s="18" customFormat="1"/>
    <row r="6430" s="18" customFormat="1"/>
    <row r="6431" s="18" customFormat="1"/>
    <row r="6432" s="18" customFormat="1"/>
    <row r="6433" s="18" customFormat="1"/>
    <row r="6434" s="18" customFormat="1"/>
    <row r="6435" s="18" customFormat="1"/>
    <row r="6436" s="18" customFormat="1"/>
    <row r="6437" s="18" customFormat="1"/>
    <row r="6438" s="18" customFormat="1"/>
    <row r="6439" s="18" customFormat="1"/>
    <row r="6440" s="18" customFormat="1"/>
    <row r="6441" s="18" customFormat="1"/>
    <row r="6442" s="18" customFormat="1"/>
    <row r="6443" s="18" customFormat="1"/>
    <row r="6444" s="18" customFormat="1"/>
    <row r="6445" s="18" customFormat="1"/>
    <row r="6446" s="18" customFormat="1"/>
    <row r="6447" s="18" customFormat="1"/>
    <row r="6448" s="18" customFormat="1"/>
    <row r="6449" s="18" customFormat="1"/>
    <row r="6450" s="18" customFormat="1"/>
    <row r="6451" s="18" customFormat="1"/>
    <row r="6452" s="18" customFormat="1"/>
    <row r="6453" s="18" customFormat="1"/>
    <row r="6454" s="18" customFormat="1"/>
    <row r="6455" s="18" customFormat="1"/>
    <row r="6456" s="18" customFormat="1"/>
    <row r="6457" s="18" customFormat="1"/>
    <row r="6458" s="18" customFormat="1"/>
    <row r="6459" s="18" customFormat="1"/>
    <row r="6460" s="18" customFormat="1"/>
    <row r="6461" s="18" customFormat="1"/>
    <row r="6462" s="18" customFormat="1"/>
    <row r="6463" s="18" customFormat="1"/>
    <row r="6464" s="18" customFormat="1"/>
    <row r="6465" s="18" customFormat="1"/>
    <row r="6466" s="18" customFormat="1"/>
    <row r="6467" s="18" customFormat="1"/>
    <row r="6468" s="18" customFormat="1"/>
    <row r="6469" s="18" customFormat="1"/>
    <row r="6470" s="18" customFormat="1"/>
    <row r="6471" s="18" customFormat="1"/>
    <row r="6472" s="18" customFormat="1"/>
    <row r="6473" s="18" customFormat="1"/>
    <row r="6474" s="18" customFormat="1"/>
    <row r="6475" s="18" customFormat="1"/>
    <row r="6476" s="18" customFormat="1"/>
    <row r="6477" s="18" customFormat="1"/>
    <row r="6478" s="18" customFormat="1"/>
    <row r="6479" s="18" customFormat="1"/>
    <row r="6480" s="18" customFormat="1"/>
    <row r="6481" s="18" customFormat="1"/>
    <row r="6482" s="18" customFormat="1"/>
    <row r="6483" s="18" customFormat="1"/>
    <row r="6484" s="18" customFormat="1"/>
    <row r="6485" s="18" customFormat="1"/>
    <row r="6486" s="18" customFormat="1"/>
    <row r="6487" s="18" customFormat="1"/>
    <row r="6488" s="18" customFormat="1"/>
    <row r="6489" s="18" customFormat="1"/>
    <row r="6490" s="18" customFormat="1"/>
    <row r="6491" s="18" customFormat="1"/>
    <row r="6492" s="18" customFormat="1"/>
    <row r="6493" s="18" customFormat="1"/>
    <row r="6494" s="18" customFormat="1"/>
    <row r="6495" s="18" customFormat="1"/>
    <row r="6496" s="18" customFormat="1"/>
    <row r="6497" s="18" customFormat="1"/>
    <row r="6498" s="18" customFormat="1"/>
    <row r="6499" s="18" customFormat="1"/>
    <row r="6500" s="18" customFormat="1"/>
    <row r="6501" s="18" customFormat="1"/>
    <row r="6502" s="18" customFormat="1"/>
    <row r="6503" s="18" customFormat="1"/>
    <row r="6504" s="18" customFormat="1"/>
    <row r="6505" s="18" customFormat="1"/>
    <row r="6506" s="18" customFormat="1"/>
    <row r="6507" s="18" customFormat="1"/>
    <row r="6508" s="18" customFormat="1"/>
    <row r="6509" s="18" customFormat="1"/>
    <row r="6510" s="18" customFormat="1"/>
    <row r="6511" s="18" customFormat="1"/>
    <row r="6512" s="18" customFormat="1"/>
    <row r="6513" s="18" customFormat="1"/>
    <row r="6514" s="18" customFormat="1"/>
    <row r="6515" s="18" customFormat="1"/>
    <row r="6516" s="18" customFormat="1"/>
    <row r="6517" s="18" customFormat="1"/>
    <row r="6518" s="18" customFormat="1"/>
    <row r="6519" s="18" customFormat="1"/>
    <row r="6520" s="18" customFormat="1"/>
    <row r="6521" s="18" customFormat="1"/>
    <row r="6522" s="18" customFormat="1"/>
    <row r="6523" s="18" customFormat="1"/>
    <row r="6524" s="18" customFormat="1"/>
    <row r="6525" s="18" customFormat="1"/>
    <row r="6526" s="18" customFormat="1"/>
    <row r="6527" s="18" customFormat="1"/>
    <row r="6528" s="18" customFormat="1"/>
    <row r="6529" s="18" customFormat="1"/>
    <row r="6530" s="18" customFormat="1"/>
    <row r="6531" s="18" customFormat="1"/>
    <row r="6532" s="18" customFormat="1"/>
    <row r="6533" s="18" customFormat="1"/>
    <row r="6534" s="18" customFormat="1"/>
    <row r="6535" s="18" customFormat="1"/>
    <row r="6536" s="18" customFormat="1"/>
    <row r="6537" s="18" customFormat="1"/>
    <row r="6538" s="18" customFormat="1"/>
    <row r="6539" s="18" customFormat="1"/>
    <row r="6540" s="18" customFormat="1"/>
    <row r="6541" s="18" customFormat="1"/>
    <row r="6542" s="18" customFormat="1"/>
    <row r="6543" s="18" customFormat="1"/>
    <row r="6544" s="18" customFormat="1"/>
    <row r="6545" s="18" customFormat="1"/>
    <row r="6546" s="18" customFormat="1"/>
    <row r="6547" s="18" customFormat="1"/>
    <row r="6548" s="18" customFormat="1"/>
    <row r="6549" s="18" customFormat="1"/>
    <row r="6550" s="18" customFormat="1"/>
    <row r="6551" s="18" customFormat="1"/>
    <row r="6552" s="18" customFormat="1"/>
    <row r="6553" s="18" customFormat="1"/>
    <row r="6554" s="18" customFormat="1"/>
    <row r="6555" s="18" customFormat="1"/>
    <row r="6556" s="18" customFormat="1"/>
    <row r="6557" s="18" customFormat="1"/>
    <row r="6558" s="18" customFormat="1"/>
    <row r="6559" s="18" customFormat="1"/>
    <row r="6560" s="18" customFormat="1"/>
    <row r="6561" s="18" customFormat="1"/>
    <row r="6562" s="18" customFormat="1"/>
    <row r="6563" s="18" customFormat="1"/>
    <row r="6564" s="18" customFormat="1"/>
    <row r="6565" s="18" customFormat="1"/>
    <row r="6566" s="18" customFormat="1"/>
    <row r="6567" s="18" customFormat="1"/>
    <row r="6568" s="18" customFormat="1"/>
    <row r="6569" s="18" customFormat="1"/>
    <row r="6570" s="18" customFormat="1"/>
    <row r="6571" s="18" customFormat="1"/>
    <row r="6572" s="18" customFormat="1"/>
    <row r="6573" s="18" customFormat="1"/>
    <row r="6574" s="18" customFormat="1"/>
    <row r="6575" s="18" customFormat="1"/>
    <row r="6576" s="18" customFormat="1"/>
    <row r="6577" s="18" customFormat="1"/>
    <row r="6578" s="18" customFormat="1"/>
    <row r="6579" s="18" customFormat="1"/>
    <row r="6580" s="18" customFormat="1"/>
    <row r="6581" s="18" customFormat="1"/>
    <row r="6582" s="18" customFormat="1"/>
    <row r="6583" s="18" customFormat="1"/>
    <row r="6584" s="18" customFormat="1"/>
    <row r="6585" s="18" customFormat="1"/>
    <row r="6586" s="18" customFormat="1"/>
    <row r="6587" s="18" customFormat="1"/>
    <row r="6588" s="18" customFormat="1"/>
    <row r="6589" s="18" customFormat="1"/>
    <row r="6590" s="18" customFormat="1"/>
    <row r="6591" s="18" customFormat="1"/>
    <row r="6592" s="18" customFormat="1"/>
    <row r="6593" s="18" customFormat="1"/>
    <row r="6594" s="18" customFormat="1"/>
    <row r="6595" s="18" customFormat="1"/>
    <row r="6596" s="18" customFormat="1"/>
    <row r="6597" s="18" customFormat="1"/>
    <row r="6598" s="18" customFormat="1"/>
    <row r="6599" s="18" customFormat="1"/>
    <row r="6600" s="18" customFormat="1"/>
    <row r="6601" s="18" customFormat="1"/>
    <row r="6602" s="18" customFormat="1"/>
    <row r="6603" s="18" customFormat="1"/>
    <row r="6604" s="18" customFormat="1"/>
    <row r="6605" s="18" customFormat="1"/>
    <row r="6606" s="18" customFormat="1"/>
    <row r="6607" s="18" customFormat="1"/>
    <row r="6608" s="18" customFormat="1"/>
    <row r="6609" s="18" customFormat="1"/>
    <row r="6610" s="18" customFormat="1"/>
    <row r="6611" s="18" customFormat="1"/>
    <row r="6612" s="18" customFormat="1"/>
    <row r="6613" s="18" customFormat="1"/>
    <row r="6614" s="18" customFormat="1"/>
    <row r="6615" s="18" customFormat="1"/>
    <row r="6616" s="18" customFormat="1"/>
    <row r="6617" s="18" customFormat="1"/>
    <row r="6618" s="18" customFormat="1"/>
    <row r="6619" s="18" customFormat="1"/>
    <row r="6620" s="18" customFormat="1"/>
    <row r="6621" s="18" customFormat="1"/>
    <row r="6622" s="18" customFormat="1"/>
    <row r="6623" s="18" customFormat="1"/>
    <row r="6624" s="18" customFormat="1"/>
    <row r="6625" s="18" customFormat="1"/>
    <row r="6626" s="18" customFormat="1"/>
    <row r="6627" s="18" customFormat="1"/>
    <row r="6628" s="18" customFormat="1"/>
    <row r="6629" s="18" customFormat="1"/>
    <row r="6630" s="18" customFormat="1"/>
    <row r="6631" s="18" customFormat="1"/>
    <row r="6632" s="18" customFormat="1"/>
    <row r="6633" s="18" customFormat="1"/>
    <row r="6634" s="18" customFormat="1"/>
    <row r="6635" s="18" customFormat="1"/>
    <row r="6636" s="18" customFormat="1"/>
    <row r="6637" s="18" customFormat="1"/>
    <row r="6638" s="18" customFormat="1"/>
    <row r="6639" s="18" customFormat="1"/>
    <row r="6640" s="18" customFormat="1"/>
    <row r="6641" s="18" customFormat="1"/>
    <row r="6642" s="18" customFormat="1"/>
    <row r="6643" s="18" customFormat="1"/>
    <row r="6644" s="18" customFormat="1"/>
    <row r="6645" s="18" customFormat="1"/>
    <row r="6646" s="18" customFormat="1"/>
    <row r="6647" s="18" customFormat="1"/>
    <row r="6648" s="18" customFormat="1"/>
    <row r="6649" s="18" customFormat="1"/>
    <row r="6650" s="18" customFormat="1"/>
    <row r="6651" s="18" customFormat="1"/>
    <row r="6652" s="18" customFormat="1"/>
    <row r="6653" s="18" customFormat="1"/>
    <row r="6654" s="18" customFormat="1"/>
    <row r="6655" s="18" customFormat="1"/>
    <row r="6656" s="18" customFormat="1"/>
    <row r="6657" s="18" customFormat="1"/>
    <row r="6658" s="18" customFormat="1"/>
    <row r="6659" s="18" customFormat="1"/>
    <row r="6660" s="18" customFormat="1"/>
    <row r="6661" s="18" customFormat="1"/>
    <row r="6662" s="18" customFormat="1"/>
    <row r="6663" s="18" customFormat="1"/>
    <row r="6664" s="18" customFormat="1"/>
    <row r="6665" s="18" customFormat="1"/>
    <row r="6666" s="18" customFormat="1"/>
    <row r="6667" s="18" customFormat="1"/>
    <row r="6668" s="18" customFormat="1"/>
    <row r="6669" s="18" customFormat="1"/>
    <row r="6670" s="18" customFormat="1"/>
    <row r="6671" s="18" customFormat="1"/>
    <row r="6672" s="18" customFormat="1"/>
    <row r="6673" s="18" customFormat="1"/>
    <row r="6674" s="18" customFormat="1"/>
    <row r="6675" s="18" customFormat="1"/>
    <row r="6676" s="18" customFormat="1"/>
    <row r="6677" s="18" customFormat="1"/>
    <row r="6678" s="18" customFormat="1"/>
    <row r="6679" s="18" customFormat="1"/>
    <row r="6680" s="18" customFormat="1"/>
    <row r="6681" s="18" customFormat="1"/>
    <row r="6682" s="18" customFormat="1"/>
    <row r="6683" s="18" customFormat="1"/>
    <row r="6684" s="18" customFormat="1"/>
    <row r="6685" s="18" customFormat="1"/>
    <row r="6686" s="18" customFormat="1"/>
    <row r="6687" s="18" customFormat="1"/>
    <row r="6688" s="18" customFormat="1"/>
    <row r="6689" s="18" customFormat="1"/>
    <row r="6690" s="18" customFormat="1"/>
    <row r="6691" s="18" customFormat="1"/>
    <row r="6692" s="18" customFormat="1"/>
    <row r="6693" s="18" customFormat="1"/>
    <row r="6694" s="18" customFormat="1"/>
    <row r="6695" s="18" customFormat="1"/>
    <row r="6696" s="18" customFormat="1"/>
    <row r="6697" s="18" customFormat="1"/>
    <row r="6698" s="18" customFormat="1"/>
    <row r="6699" s="18" customFormat="1"/>
    <row r="6700" s="18" customFormat="1"/>
    <row r="6701" s="18" customFormat="1"/>
    <row r="6702" s="18" customFormat="1"/>
    <row r="6703" s="18" customFormat="1"/>
    <row r="6704" s="18" customFormat="1"/>
    <row r="6705" s="18" customFormat="1"/>
    <row r="6706" s="18" customFormat="1"/>
    <row r="6707" s="18" customFormat="1"/>
    <row r="6708" s="18" customFormat="1"/>
    <row r="6709" s="18" customFormat="1"/>
    <row r="6710" s="18" customFormat="1"/>
    <row r="6711" s="18" customFormat="1"/>
    <row r="6712" s="18" customFormat="1"/>
    <row r="6713" s="18" customFormat="1"/>
    <row r="6714" s="18" customFormat="1"/>
    <row r="6715" s="18" customFormat="1"/>
    <row r="6716" s="18" customFormat="1"/>
    <row r="6717" s="18" customFormat="1"/>
    <row r="6718" s="18" customFormat="1"/>
    <row r="6719" s="18" customFormat="1"/>
    <row r="6720" s="18" customFormat="1"/>
    <row r="6721" s="18" customFormat="1"/>
    <row r="6722" s="18" customFormat="1"/>
    <row r="6723" s="18" customFormat="1"/>
    <row r="6724" s="18" customFormat="1"/>
    <row r="6725" s="18" customFormat="1"/>
    <row r="6726" s="18" customFormat="1"/>
    <row r="6727" s="18" customFormat="1"/>
    <row r="6728" s="18" customFormat="1"/>
    <row r="6729" s="18" customFormat="1"/>
    <row r="6730" s="18" customFormat="1"/>
    <row r="6731" s="18" customFormat="1"/>
    <row r="6732" s="18" customFormat="1"/>
    <row r="6733" s="18" customFormat="1"/>
    <row r="6734" s="18" customFormat="1"/>
    <row r="6735" s="18" customFormat="1"/>
    <row r="6736" s="18" customFormat="1"/>
    <row r="6737" s="18" customFormat="1"/>
    <row r="6738" s="18" customFormat="1"/>
    <row r="6739" s="18" customFormat="1"/>
    <row r="6740" s="18" customFormat="1"/>
    <row r="6741" s="18" customFormat="1"/>
    <row r="6742" s="18" customFormat="1"/>
    <row r="6743" s="18" customFormat="1"/>
    <row r="6744" s="18" customFormat="1"/>
    <row r="6745" s="18" customFormat="1"/>
    <row r="6746" s="18" customFormat="1"/>
    <row r="6747" s="18" customFormat="1"/>
    <row r="6748" s="18" customFormat="1"/>
    <row r="6749" s="18" customFormat="1"/>
    <row r="6750" s="18" customFormat="1"/>
    <row r="6751" s="18" customFormat="1"/>
    <row r="6752" s="18" customFormat="1"/>
    <row r="6753" s="18" customFormat="1"/>
    <row r="6754" s="18" customFormat="1"/>
    <row r="6755" s="18" customFormat="1"/>
    <row r="6756" s="18" customFormat="1"/>
    <row r="6757" s="18" customFormat="1"/>
    <row r="6758" s="18" customFormat="1"/>
    <row r="6759" s="18" customFormat="1"/>
    <row r="6760" s="18" customFormat="1"/>
    <row r="6761" s="18" customFormat="1"/>
    <row r="6762" s="18" customFormat="1"/>
    <row r="6763" s="18" customFormat="1"/>
    <row r="6764" s="18" customFormat="1"/>
    <row r="6765" s="18" customFormat="1"/>
    <row r="6766" s="18" customFormat="1"/>
    <row r="6767" s="18" customFormat="1"/>
    <row r="6768" s="18" customFormat="1"/>
    <row r="6769" s="18" customFormat="1"/>
    <row r="6770" s="18" customFormat="1"/>
    <row r="6771" s="18" customFormat="1"/>
    <row r="6772" s="18" customFormat="1"/>
    <row r="6773" s="18" customFormat="1"/>
    <row r="6774" s="18" customFormat="1"/>
    <row r="6775" s="18" customFormat="1"/>
    <row r="6776" s="18" customFormat="1"/>
    <row r="6777" s="18" customFormat="1"/>
    <row r="6778" s="18" customFormat="1"/>
    <row r="6779" s="18" customFormat="1"/>
    <row r="6780" s="18" customFormat="1"/>
    <row r="6781" s="18" customFormat="1"/>
    <row r="6782" s="18" customFormat="1"/>
    <row r="6783" s="18" customFormat="1"/>
    <row r="6784" s="18" customFormat="1"/>
    <row r="6785" s="18" customFormat="1"/>
    <row r="6786" s="18" customFormat="1"/>
    <row r="6787" s="18" customFormat="1"/>
    <row r="6788" s="18" customFormat="1"/>
    <row r="6789" s="18" customFormat="1"/>
    <row r="6790" s="18" customFormat="1"/>
    <row r="6791" s="18" customFormat="1"/>
    <row r="6792" s="18" customFormat="1"/>
    <row r="6793" s="18" customFormat="1"/>
    <row r="6794" s="18" customFormat="1"/>
    <row r="6795" s="18" customFormat="1"/>
    <row r="6796" s="18" customFormat="1"/>
    <row r="6797" s="18" customFormat="1"/>
    <row r="6798" s="18" customFormat="1"/>
    <row r="6799" s="18" customFormat="1"/>
    <row r="6800" s="18" customFormat="1"/>
    <row r="6801" s="18" customFormat="1"/>
    <row r="6802" s="18" customFormat="1"/>
    <row r="6803" s="18" customFormat="1"/>
    <row r="6804" s="18" customFormat="1"/>
    <row r="6805" s="18" customFormat="1"/>
    <row r="6806" s="18" customFormat="1"/>
    <row r="6807" s="18" customFormat="1"/>
    <row r="6808" s="18" customFormat="1"/>
    <row r="6809" s="18" customFormat="1"/>
    <row r="6810" s="18" customFormat="1"/>
    <row r="6811" s="18" customFormat="1"/>
    <row r="6812" s="18" customFormat="1"/>
    <row r="6813" s="18" customFormat="1"/>
    <row r="6814" s="18" customFormat="1"/>
    <row r="6815" s="18" customFormat="1"/>
    <row r="6816" s="18" customFormat="1"/>
    <row r="6817" s="18" customFormat="1"/>
    <row r="6818" s="18" customFormat="1"/>
    <row r="6819" s="18" customFormat="1"/>
    <row r="6820" s="18" customFormat="1"/>
    <row r="6821" s="18" customFormat="1"/>
    <row r="6822" s="18" customFormat="1"/>
    <row r="6823" s="18" customFormat="1"/>
    <row r="6824" s="18" customFormat="1"/>
    <row r="6825" s="18" customFormat="1"/>
    <row r="6826" s="18" customFormat="1"/>
    <row r="6827" s="18" customFormat="1"/>
    <row r="6828" s="18" customFormat="1"/>
    <row r="6829" s="18" customFormat="1"/>
    <row r="6830" s="18" customFormat="1"/>
    <row r="6831" s="18" customFormat="1"/>
    <row r="6832" s="18" customFormat="1"/>
    <row r="6833" s="18" customFormat="1"/>
    <row r="6834" s="18" customFormat="1"/>
    <row r="6835" s="18" customFormat="1"/>
    <row r="6836" s="18" customFormat="1"/>
    <row r="6837" s="18" customFormat="1"/>
    <row r="6838" s="18" customFormat="1"/>
    <row r="6839" s="18" customFormat="1"/>
    <row r="6840" s="18" customFormat="1"/>
    <row r="6841" s="18" customFormat="1"/>
    <row r="6842" s="18" customFormat="1"/>
    <row r="6843" s="18" customFormat="1"/>
    <row r="6844" s="18" customFormat="1"/>
    <row r="6845" s="18" customFormat="1"/>
    <row r="6846" s="18" customFormat="1"/>
    <row r="6847" s="18" customFormat="1"/>
    <row r="6848" s="18" customFormat="1"/>
    <row r="6849" s="18" customFormat="1"/>
    <row r="6850" s="18" customFormat="1"/>
    <row r="6851" s="18" customFormat="1"/>
    <row r="6852" s="18" customFormat="1"/>
    <row r="6853" s="18" customFormat="1"/>
    <row r="6854" s="18" customFormat="1"/>
    <row r="6855" s="18" customFormat="1"/>
    <row r="6856" s="18" customFormat="1"/>
    <row r="6857" s="18" customFormat="1"/>
    <row r="6858" s="18" customFormat="1"/>
    <row r="6859" s="18" customFormat="1"/>
    <row r="6860" s="18" customFormat="1"/>
    <row r="6861" s="18" customFormat="1"/>
    <row r="6862" s="18" customFormat="1"/>
    <row r="6863" s="18" customFormat="1"/>
    <row r="6864" s="18" customFormat="1"/>
    <row r="6865" s="18" customFormat="1"/>
    <row r="6866" s="18" customFormat="1"/>
    <row r="6867" s="18" customFormat="1"/>
    <row r="6868" s="18" customFormat="1"/>
    <row r="6869" s="18" customFormat="1"/>
    <row r="6870" s="18" customFormat="1"/>
    <row r="6871" s="18" customFormat="1"/>
    <row r="6872" s="18" customFormat="1"/>
    <row r="6873" s="18" customFormat="1"/>
    <row r="6874" s="18" customFormat="1"/>
    <row r="6875" s="18" customFormat="1"/>
    <row r="6876" s="18" customFormat="1"/>
    <row r="6877" s="18" customFormat="1"/>
    <row r="6878" s="18" customFormat="1"/>
    <row r="6879" s="18" customFormat="1"/>
    <row r="6880" s="18" customFormat="1"/>
    <row r="6881" s="18" customFormat="1"/>
    <row r="6882" s="18" customFormat="1"/>
    <row r="6883" s="18" customFormat="1"/>
    <row r="6884" s="18" customFormat="1"/>
    <row r="6885" s="18" customFormat="1"/>
    <row r="6886" s="18" customFormat="1"/>
    <row r="6887" s="18" customFormat="1"/>
    <row r="6888" s="18" customFormat="1"/>
    <row r="6889" s="18" customFormat="1"/>
    <row r="6890" s="18" customFormat="1"/>
    <row r="6891" s="18" customFormat="1"/>
    <row r="6892" s="18" customFormat="1"/>
    <row r="6893" s="18" customFormat="1"/>
    <row r="6894" s="18" customFormat="1"/>
    <row r="6895" s="18" customFormat="1"/>
    <row r="6896" s="18" customFormat="1"/>
    <row r="6897" s="18" customFormat="1"/>
    <row r="6898" s="18" customFormat="1"/>
    <row r="6899" s="18" customFormat="1"/>
    <row r="6900" s="18" customFormat="1"/>
    <row r="6901" s="18" customFormat="1"/>
    <row r="6902" s="18" customFormat="1"/>
    <row r="6903" s="18" customFormat="1"/>
    <row r="6904" s="18" customFormat="1"/>
    <row r="6905" s="18" customFormat="1"/>
    <row r="6906" s="18" customFormat="1"/>
    <row r="6907" s="18" customFormat="1"/>
    <row r="6908" s="18" customFormat="1"/>
    <row r="6909" s="18" customFormat="1"/>
    <row r="6910" s="18" customFormat="1"/>
    <row r="6911" s="18" customFormat="1"/>
    <row r="6912" s="18" customFormat="1"/>
    <row r="6913" s="18" customFormat="1"/>
    <row r="6914" s="18" customFormat="1"/>
    <row r="6915" s="18" customFormat="1"/>
    <row r="6916" s="18" customFormat="1"/>
    <row r="6917" s="18" customFormat="1"/>
    <row r="6918" s="18" customFormat="1"/>
    <row r="6919" s="18" customFormat="1"/>
    <row r="6920" s="18" customFormat="1"/>
    <row r="6921" s="18" customFormat="1"/>
    <row r="6922" s="18" customFormat="1"/>
    <row r="6923" s="18" customFormat="1"/>
    <row r="6924" s="18" customFormat="1"/>
    <row r="6925" s="18" customFormat="1"/>
    <row r="6926" s="18" customFormat="1"/>
    <row r="6927" s="18" customFormat="1"/>
    <row r="6928" s="18" customFormat="1"/>
    <row r="6929" s="18" customFormat="1"/>
    <row r="6930" s="18" customFormat="1"/>
    <row r="6931" s="18" customFormat="1"/>
    <row r="6932" s="18" customFormat="1"/>
    <row r="6933" s="18" customFormat="1"/>
    <row r="6934" s="18" customFormat="1"/>
    <row r="6935" s="18" customFormat="1"/>
    <row r="6936" s="18" customFormat="1"/>
    <row r="6937" s="18" customFormat="1"/>
    <row r="6938" s="18" customFormat="1"/>
    <row r="6939" s="18" customFormat="1"/>
    <row r="6940" s="18" customFormat="1"/>
    <row r="6941" s="18" customFormat="1"/>
    <row r="6942" s="18" customFormat="1"/>
    <row r="6943" s="18" customFormat="1"/>
    <row r="6944" s="18" customFormat="1"/>
    <row r="6945" s="18" customFormat="1"/>
    <row r="6946" s="18" customFormat="1"/>
    <row r="6947" s="18" customFormat="1"/>
    <row r="6948" s="18" customFormat="1"/>
    <row r="6949" s="18" customFormat="1"/>
    <row r="6950" s="18" customFormat="1"/>
    <row r="6951" s="18" customFormat="1"/>
    <row r="6952" s="18" customFormat="1"/>
    <row r="6953" s="18" customFormat="1"/>
    <row r="6954" s="18" customFormat="1"/>
    <row r="6955" s="18" customFormat="1"/>
    <row r="6956" s="18" customFormat="1"/>
    <row r="6957" s="18" customFormat="1"/>
    <row r="6958" s="18" customFormat="1"/>
    <row r="6959" s="18" customFormat="1"/>
    <row r="6960" s="18" customFormat="1"/>
    <row r="6961" s="18" customFormat="1"/>
    <row r="6962" s="18" customFormat="1"/>
    <row r="6963" s="18" customFormat="1"/>
    <row r="6964" s="18" customFormat="1"/>
    <row r="6965" s="18" customFormat="1"/>
    <row r="6966" s="18" customFormat="1"/>
    <row r="6967" s="18" customFormat="1"/>
    <row r="6968" s="18" customFormat="1"/>
    <row r="6969" s="18" customFormat="1"/>
    <row r="6970" s="18" customFormat="1"/>
    <row r="6971" s="18" customFormat="1"/>
    <row r="6972" s="18" customFormat="1"/>
    <row r="6973" s="18" customFormat="1"/>
    <row r="6974" s="18" customFormat="1"/>
    <row r="6975" s="18" customFormat="1"/>
    <row r="6976" s="18" customFormat="1"/>
    <row r="6977" s="18" customFormat="1"/>
    <row r="6978" s="18" customFormat="1"/>
    <row r="6979" s="18" customFormat="1"/>
    <row r="6980" s="18" customFormat="1"/>
    <row r="6981" s="18" customFormat="1"/>
    <row r="6982" s="18" customFormat="1"/>
    <row r="6983" s="18" customFormat="1"/>
    <row r="6984" s="18" customFormat="1"/>
    <row r="6985" s="18" customFormat="1"/>
    <row r="6986" s="18" customFormat="1"/>
    <row r="6987" s="18" customFormat="1"/>
    <row r="6988" s="18" customFormat="1"/>
    <row r="6989" s="18" customFormat="1"/>
    <row r="6990" s="18" customFormat="1"/>
    <row r="6991" s="18" customFormat="1"/>
    <row r="6992" s="18" customFormat="1"/>
    <row r="6993" s="18" customFormat="1"/>
    <row r="6994" s="18" customFormat="1"/>
    <row r="6995" s="18" customFormat="1"/>
    <row r="6996" s="18" customFormat="1"/>
    <row r="6997" s="18" customFormat="1"/>
    <row r="6998" s="18" customFormat="1"/>
    <row r="6999" s="18" customFormat="1"/>
    <row r="7000" s="18" customFormat="1"/>
    <row r="7001" s="18" customFormat="1"/>
    <row r="7002" s="18" customFormat="1"/>
    <row r="7003" s="18" customFormat="1"/>
    <row r="7004" s="18" customFormat="1"/>
    <row r="7005" s="18" customFormat="1"/>
    <row r="7006" s="18" customFormat="1"/>
    <row r="7007" s="18" customFormat="1"/>
    <row r="7008" s="18" customFormat="1"/>
    <row r="7009" s="18" customFormat="1"/>
    <row r="7010" s="18" customFormat="1"/>
    <row r="7011" s="18" customFormat="1"/>
    <row r="7012" s="18" customFormat="1"/>
    <row r="7013" s="18" customFormat="1"/>
    <row r="7014" s="18" customFormat="1"/>
    <row r="7015" s="18" customFormat="1"/>
    <row r="7016" s="18" customFormat="1"/>
    <row r="7017" s="18" customFormat="1"/>
    <row r="7018" s="18" customFormat="1"/>
    <row r="7019" s="18" customFormat="1"/>
    <row r="7020" s="18" customFormat="1"/>
    <row r="7021" s="18" customFormat="1"/>
    <row r="7022" s="18" customFormat="1"/>
    <row r="7023" s="18" customFormat="1"/>
    <row r="7024" s="18" customFormat="1"/>
    <row r="7025" s="18" customFormat="1"/>
    <row r="7026" s="18" customFormat="1"/>
    <row r="7027" s="18" customFormat="1"/>
    <row r="7028" s="18" customFormat="1"/>
    <row r="7029" s="18" customFormat="1"/>
    <row r="7030" s="18" customFormat="1"/>
    <row r="7031" s="18" customFormat="1"/>
    <row r="7032" s="18" customFormat="1"/>
    <row r="7033" s="18" customFormat="1"/>
    <row r="7034" s="18" customFormat="1"/>
    <row r="7035" s="18" customFormat="1"/>
    <row r="7036" s="18" customFormat="1"/>
    <row r="7037" s="18" customFormat="1"/>
    <row r="7038" s="18" customFormat="1"/>
    <row r="7039" s="18" customFormat="1"/>
    <row r="7040" s="18" customFormat="1"/>
    <row r="7041" s="18" customFormat="1"/>
    <row r="7042" s="18" customFormat="1"/>
    <row r="7043" s="18" customFormat="1"/>
    <row r="7044" s="18" customFormat="1"/>
    <row r="7045" s="18" customFormat="1"/>
    <row r="7046" s="18" customFormat="1"/>
    <row r="7047" s="18" customFormat="1"/>
    <row r="7048" s="18" customFormat="1"/>
    <row r="7049" s="18" customFormat="1"/>
    <row r="7050" s="18" customFormat="1"/>
    <row r="7051" s="18" customFormat="1"/>
    <row r="7052" s="18" customFormat="1"/>
    <row r="7053" s="18" customFormat="1"/>
    <row r="7054" s="18" customFormat="1"/>
    <row r="7055" s="18" customFormat="1"/>
    <row r="7056" s="18" customFormat="1"/>
    <row r="7057" s="18" customFormat="1"/>
    <row r="7058" s="18" customFormat="1"/>
    <row r="7059" s="18" customFormat="1"/>
    <row r="7060" s="18" customFormat="1"/>
    <row r="7061" s="18" customFormat="1"/>
    <row r="7062" s="18" customFormat="1"/>
    <row r="7063" s="18" customFormat="1"/>
    <row r="7064" s="18" customFormat="1"/>
    <row r="7065" s="18" customFormat="1"/>
    <row r="7066" s="18" customFormat="1"/>
    <row r="7067" s="18" customFormat="1"/>
    <row r="7068" s="18" customFormat="1"/>
    <row r="7069" s="18" customFormat="1"/>
    <row r="7070" s="18" customFormat="1"/>
    <row r="7071" s="18" customFormat="1"/>
    <row r="7072" s="18" customFormat="1"/>
    <row r="7073" s="18" customFormat="1"/>
    <row r="7074" s="18" customFormat="1"/>
    <row r="7075" s="18" customFormat="1"/>
    <row r="7076" s="18" customFormat="1"/>
    <row r="7077" s="18" customFormat="1"/>
    <row r="7078" s="18" customFormat="1"/>
    <row r="7079" s="18" customFormat="1"/>
    <row r="7080" s="18" customFormat="1"/>
    <row r="7081" s="18" customFormat="1"/>
    <row r="7082" s="18" customFormat="1"/>
    <row r="7083" s="18" customFormat="1"/>
    <row r="7084" s="18" customFormat="1"/>
    <row r="7085" s="18" customFormat="1"/>
    <row r="7086" s="18" customFormat="1"/>
    <row r="7087" s="18" customFormat="1"/>
    <row r="7088" s="18" customFormat="1"/>
    <row r="7089" s="18" customFormat="1"/>
    <row r="7090" s="18" customFormat="1"/>
    <row r="7091" s="18" customFormat="1"/>
    <row r="7092" s="18" customFormat="1"/>
    <row r="7093" s="18" customFormat="1"/>
    <row r="7094" s="18" customFormat="1"/>
    <row r="7095" s="18" customFormat="1"/>
    <row r="7096" s="18" customFormat="1"/>
    <row r="7097" s="18" customFormat="1"/>
    <row r="7098" s="18" customFormat="1"/>
    <row r="7099" s="18" customFormat="1"/>
    <row r="7100" s="18" customFormat="1"/>
    <row r="7101" s="18" customFormat="1"/>
    <row r="7102" s="18" customFormat="1"/>
    <row r="7103" s="18" customFormat="1"/>
    <row r="7104" s="18" customFormat="1"/>
    <row r="7105" s="18" customFormat="1"/>
    <row r="7106" s="18" customFormat="1"/>
    <row r="7107" s="18" customFormat="1"/>
    <row r="7108" s="18" customFormat="1"/>
    <row r="7109" s="18" customFormat="1"/>
    <row r="7110" s="18" customFormat="1"/>
    <row r="7111" s="18" customFormat="1"/>
    <row r="7112" s="18" customFormat="1"/>
    <row r="7113" s="18" customFormat="1"/>
    <row r="7114" s="18" customFormat="1"/>
    <row r="7115" s="18" customFormat="1"/>
    <row r="7116" s="18" customFormat="1"/>
    <row r="7117" s="18" customFormat="1"/>
    <row r="7118" s="18" customFormat="1"/>
    <row r="7119" s="18" customFormat="1"/>
    <row r="7120" s="18" customFormat="1"/>
    <row r="7121" s="18" customFormat="1"/>
    <row r="7122" s="18" customFormat="1"/>
    <row r="7123" s="18" customFormat="1"/>
    <row r="7124" s="18" customFormat="1"/>
    <row r="7125" s="18" customFormat="1"/>
    <row r="7126" s="18" customFormat="1"/>
    <row r="7127" s="18" customFormat="1"/>
    <row r="7128" s="18" customFormat="1"/>
    <row r="7129" s="18" customFormat="1"/>
    <row r="7130" s="18" customFormat="1"/>
    <row r="7131" s="18" customFormat="1"/>
    <row r="7132" s="18" customFormat="1"/>
    <row r="7133" s="18" customFormat="1"/>
    <row r="7134" s="18" customFormat="1"/>
    <row r="7135" s="18" customFormat="1"/>
    <row r="7136" s="18" customFormat="1"/>
    <row r="7137" s="18" customFormat="1"/>
    <row r="7138" s="18" customFormat="1"/>
    <row r="7139" s="18" customFormat="1"/>
    <row r="7140" s="18" customFormat="1"/>
    <row r="7141" s="18" customFormat="1"/>
    <row r="7142" s="18" customFormat="1"/>
    <row r="7143" s="18" customFormat="1"/>
    <row r="7144" s="18" customFormat="1"/>
    <row r="7145" s="18" customFormat="1"/>
    <row r="7146" s="18" customFormat="1"/>
    <row r="7147" s="18" customFormat="1"/>
    <row r="7148" s="18" customFormat="1"/>
    <row r="7149" s="18" customFormat="1"/>
    <row r="7150" s="18" customFormat="1"/>
    <row r="7151" s="18" customFormat="1"/>
    <row r="7152" s="18" customFormat="1"/>
    <row r="7153" s="18" customFormat="1"/>
    <row r="7154" s="18" customFormat="1"/>
    <row r="7155" s="18" customFormat="1"/>
    <row r="7156" s="18" customFormat="1"/>
    <row r="7157" s="18" customFormat="1"/>
    <row r="7158" s="18" customFormat="1"/>
    <row r="7159" s="18" customFormat="1"/>
    <row r="7160" s="18" customFormat="1"/>
    <row r="7161" s="18" customFormat="1"/>
    <row r="7162" s="18" customFormat="1"/>
    <row r="7163" s="18" customFormat="1"/>
    <row r="7164" s="18" customFormat="1"/>
    <row r="7165" s="18" customFormat="1"/>
    <row r="7166" s="18" customFormat="1"/>
    <row r="7167" s="18" customFormat="1"/>
    <row r="7168" s="18" customFormat="1"/>
    <row r="7169" s="18" customFormat="1"/>
    <row r="7170" s="18" customFormat="1"/>
    <row r="7171" s="18" customFormat="1"/>
    <row r="7172" s="18" customFormat="1"/>
    <row r="7173" s="18" customFormat="1"/>
    <row r="7174" s="18" customFormat="1"/>
    <row r="7175" s="18" customFormat="1"/>
    <row r="7176" s="18" customFormat="1"/>
    <row r="7177" s="18" customFormat="1"/>
    <row r="7178" s="18" customFormat="1"/>
    <row r="7179" s="18" customFormat="1"/>
    <row r="7180" s="18" customFormat="1"/>
    <row r="7181" s="18" customFormat="1"/>
    <row r="7182" s="18" customFormat="1"/>
    <row r="7183" s="18" customFormat="1"/>
    <row r="7184" s="18" customFormat="1"/>
    <row r="7185" s="18" customFormat="1"/>
    <row r="7186" s="18" customFormat="1"/>
    <row r="7187" s="18" customFormat="1"/>
    <row r="7188" s="18" customFormat="1"/>
    <row r="7189" s="18" customFormat="1"/>
    <row r="7190" s="18" customFormat="1"/>
    <row r="7191" s="18" customFormat="1"/>
    <row r="7192" s="18" customFormat="1"/>
    <row r="7193" s="18" customFormat="1"/>
    <row r="7194" s="18" customFormat="1"/>
    <row r="7195" s="18" customFormat="1"/>
    <row r="7196" s="18" customFormat="1"/>
    <row r="7197" s="18" customFormat="1"/>
    <row r="7198" s="18" customFormat="1"/>
    <row r="7199" s="18" customFormat="1"/>
    <row r="7200" s="18" customFormat="1"/>
    <row r="7201" s="18" customFormat="1"/>
    <row r="7202" s="18" customFormat="1"/>
    <row r="7203" s="18" customFormat="1"/>
    <row r="7204" s="18" customFormat="1"/>
    <row r="7205" s="18" customFormat="1"/>
    <row r="7206" s="18" customFormat="1"/>
    <row r="7207" s="18" customFormat="1"/>
    <row r="7208" s="18" customFormat="1"/>
    <row r="7209" s="18" customFormat="1"/>
    <row r="7210" s="18" customFormat="1"/>
    <row r="7211" s="18" customFormat="1"/>
    <row r="7212" s="18" customFormat="1"/>
    <row r="7213" s="18" customFormat="1"/>
    <row r="7214" s="18" customFormat="1"/>
    <row r="7215" s="18" customFormat="1"/>
    <row r="7216" s="18" customFormat="1"/>
    <row r="7217" s="18" customFormat="1"/>
    <row r="7218" s="18" customFormat="1"/>
    <row r="7219" s="18" customFormat="1"/>
    <row r="7220" s="18" customFormat="1"/>
    <row r="7221" s="18" customFormat="1"/>
    <row r="7222" s="18" customFormat="1"/>
    <row r="7223" s="18" customFormat="1"/>
    <row r="7224" s="18" customFormat="1"/>
    <row r="7225" s="18" customFormat="1"/>
    <row r="7226" s="18" customFormat="1"/>
    <row r="7227" s="18" customFormat="1"/>
    <row r="7228" s="18" customFormat="1"/>
    <row r="7229" s="18" customFormat="1"/>
    <row r="7230" s="18" customFormat="1"/>
    <row r="7231" s="18" customFormat="1"/>
    <row r="7232" s="18" customFormat="1"/>
    <row r="7233" s="18" customFormat="1"/>
    <row r="7234" s="18" customFormat="1"/>
    <row r="7235" s="18" customFormat="1"/>
    <row r="7236" s="18" customFormat="1"/>
    <row r="7237" s="18" customFormat="1"/>
    <row r="7238" s="18" customFormat="1"/>
    <row r="7239" s="18" customFormat="1"/>
    <row r="7240" s="18" customFormat="1"/>
    <row r="7241" s="18" customFormat="1"/>
    <row r="7242" s="18" customFormat="1"/>
    <row r="7243" s="18" customFormat="1"/>
    <row r="7244" s="18" customFormat="1"/>
    <row r="7245" s="18" customFormat="1"/>
    <row r="7246" s="18" customFormat="1"/>
    <row r="7247" s="18" customFormat="1"/>
    <row r="7248" s="18" customFormat="1"/>
    <row r="7249" s="18" customFormat="1"/>
    <row r="7250" s="18" customFormat="1"/>
    <row r="7251" s="18" customFormat="1"/>
    <row r="7252" s="18" customFormat="1"/>
    <row r="7253" s="18" customFormat="1"/>
    <row r="7254" s="18" customFormat="1"/>
    <row r="7255" s="18" customFormat="1"/>
    <row r="7256" s="18" customFormat="1"/>
    <row r="7257" s="18" customFormat="1"/>
    <row r="7258" s="18" customFormat="1"/>
    <row r="7259" s="18" customFormat="1"/>
    <row r="7260" s="18" customFormat="1"/>
    <row r="7261" s="18" customFormat="1"/>
    <row r="7262" s="18" customFormat="1"/>
    <row r="7263" s="18" customFormat="1"/>
    <row r="7264" s="18" customFormat="1"/>
    <row r="7265" s="18" customFormat="1"/>
    <row r="7266" s="18" customFormat="1"/>
    <row r="7267" s="18" customFormat="1"/>
    <row r="7268" s="18" customFormat="1"/>
    <row r="7269" s="18" customFormat="1"/>
    <row r="7270" s="18" customFormat="1"/>
    <row r="7271" s="18" customFormat="1"/>
    <row r="7272" s="18" customFormat="1"/>
    <row r="7273" s="18" customFormat="1"/>
    <row r="7274" s="18" customFormat="1"/>
    <row r="7275" s="18" customFormat="1"/>
    <row r="7276" s="18" customFormat="1"/>
    <row r="7277" s="18" customFormat="1"/>
    <row r="7278" s="18" customFormat="1"/>
    <row r="7279" s="18" customFormat="1"/>
    <row r="7280" s="18" customFormat="1"/>
    <row r="7281" s="18" customFormat="1"/>
    <row r="7282" s="18" customFormat="1"/>
    <row r="7283" s="18" customFormat="1"/>
    <row r="7284" s="18" customFormat="1"/>
    <row r="7285" s="18" customFormat="1"/>
    <row r="7286" s="18" customFormat="1"/>
    <row r="7287" s="18" customFormat="1"/>
    <row r="7288" s="18" customFormat="1"/>
    <row r="7289" s="18" customFormat="1"/>
    <row r="7290" s="18" customFormat="1"/>
    <row r="7291" s="18" customFormat="1"/>
    <row r="7292" s="18" customFormat="1"/>
    <row r="7293" s="18" customFormat="1"/>
    <row r="7294" s="18" customFormat="1"/>
    <row r="7295" s="18" customFormat="1"/>
    <row r="7296" s="18" customFormat="1"/>
    <row r="7297" s="18" customFormat="1"/>
    <row r="7298" s="18" customFormat="1"/>
    <row r="7299" s="18" customFormat="1"/>
    <row r="7300" s="18" customFormat="1"/>
    <row r="7301" s="18" customFormat="1"/>
    <row r="7302" s="18" customFormat="1"/>
    <row r="7303" s="18" customFormat="1"/>
    <row r="7304" s="18" customFormat="1"/>
    <row r="7305" s="18" customFormat="1"/>
    <row r="7306" s="18" customFormat="1"/>
    <row r="7307" s="18" customFormat="1"/>
    <row r="7308" s="18" customFormat="1"/>
    <row r="7309" s="18" customFormat="1"/>
    <row r="7310" s="18" customFormat="1"/>
    <row r="7311" s="18" customFormat="1"/>
    <row r="7312" s="18" customFormat="1"/>
    <row r="7313" s="18" customFormat="1"/>
    <row r="7314" s="18" customFormat="1"/>
    <row r="7315" s="18" customFormat="1"/>
    <row r="7316" s="18" customFormat="1"/>
    <row r="7317" s="18" customFormat="1"/>
    <row r="7318" s="18" customFormat="1"/>
    <row r="7319" s="18" customFormat="1"/>
    <row r="7320" s="18" customFormat="1"/>
    <row r="7321" s="18" customFormat="1"/>
    <row r="7322" s="18" customFormat="1"/>
    <row r="7323" s="18" customFormat="1"/>
    <row r="7324" s="18" customFormat="1"/>
    <row r="7325" s="18" customFormat="1"/>
    <row r="7326" s="18" customFormat="1"/>
    <row r="7327" s="18" customFormat="1"/>
    <row r="7328" s="18" customFormat="1"/>
    <row r="7329" s="18" customFormat="1"/>
    <row r="7330" s="18" customFormat="1"/>
    <row r="7331" s="18" customFormat="1"/>
    <row r="7332" s="18" customFormat="1"/>
    <row r="7333" s="18" customFormat="1"/>
    <row r="7334" s="18" customFormat="1"/>
    <row r="7335" s="18" customFormat="1"/>
    <row r="7336" s="18" customFormat="1"/>
    <row r="7337" s="18" customFormat="1"/>
    <row r="7338" s="18" customFormat="1"/>
    <row r="7339" s="18" customFormat="1"/>
    <row r="7340" s="18" customFormat="1"/>
    <row r="7341" s="18" customFormat="1"/>
    <row r="7342" s="18" customFormat="1"/>
    <row r="7343" s="18" customFormat="1"/>
    <row r="7344" s="18" customFormat="1"/>
    <row r="7345" s="18" customFormat="1"/>
    <row r="7346" s="18" customFormat="1"/>
    <row r="7347" s="18" customFormat="1"/>
    <row r="7348" s="18" customFormat="1"/>
    <row r="7349" s="18" customFormat="1"/>
    <row r="7350" s="18" customFormat="1"/>
    <row r="7351" s="18" customFormat="1"/>
    <row r="7352" s="18" customFormat="1"/>
    <row r="7353" s="18" customFormat="1"/>
    <row r="7354" s="18" customFormat="1"/>
    <row r="7355" s="18" customFormat="1"/>
    <row r="7356" s="18" customFormat="1"/>
    <row r="7357" s="18" customFormat="1"/>
    <row r="7358" s="18" customFormat="1"/>
    <row r="7359" s="18" customFormat="1"/>
    <row r="7360" s="18" customFormat="1"/>
    <row r="7361" s="18" customFormat="1"/>
    <row r="7362" s="18" customFormat="1"/>
    <row r="7363" s="18" customFormat="1"/>
    <row r="7364" s="18" customFormat="1"/>
    <row r="7365" s="18" customFormat="1"/>
    <row r="7366" s="18" customFormat="1"/>
    <row r="7367" s="18" customFormat="1"/>
    <row r="7368" s="18" customFormat="1"/>
    <row r="7369" s="18" customFormat="1"/>
    <row r="7370" s="18" customFormat="1"/>
    <row r="7371" s="18" customFormat="1"/>
    <row r="7372" s="18" customFormat="1"/>
    <row r="7373" s="18" customFormat="1"/>
    <row r="7374" s="18" customFormat="1"/>
    <row r="7375" s="18" customFormat="1"/>
    <row r="7376" s="18" customFormat="1"/>
    <row r="7377" s="18" customFormat="1"/>
    <row r="7378" s="18" customFormat="1"/>
    <row r="7379" s="18" customFormat="1"/>
    <row r="7380" s="18" customFormat="1"/>
    <row r="7381" s="18" customFormat="1"/>
    <row r="7382" s="18" customFormat="1"/>
    <row r="7383" s="18" customFormat="1"/>
    <row r="7384" s="18" customFormat="1"/>
    <row r="7385" s="18" customFormat="1"/>
    <row r="7386" s="18" customFormat="1"/>
    <row r="7387" s="18" customFormat="1"/>
    <row r="7388" s="18" customFormat="1"/>
    <row r="7389" s="18" customFormat="1"/>
    <row r="7390" s="18" customFormat="1"/>
    <row r="7391" s="18" customFormat="1"/>
    <row r="7392" s="18" customFormat="1"/>
    <row r="7393" s="18" customFormat="1"/>
    <row r="7394" s="18" customFormat="1"/>
    <row r="7395" s="18" customFormat="1"/>
    <row r="7396" s="18" customFormat="1"/>
    <row r="7397" s="18" customFormat="1"/>
    <row r="7398" s="18" customFormat="1"/>
    <row r="7399" s="18" customFormat="1"/>
    <row r="7400" s="18" customFormat="1"/>
    <row r="7401" s="18" customFormat="1"/>
    <row r="7402" s="18" customFormat="1"/>
    <row r="7403" s="18" customFormat="1"/>
    <row r="7404" s="18" customFormat="1"/>
    <row r="7405" s="18" customFormat="1"/>
    <row r="7406" s="18" customFormat="1"/>
    <row r="7407" s="18" customFormat="1"/>
    <row r="7408" s="18" customFormat="1"/>
    <row r="7409" s="18" customFormat="1"/>
    <row r="7410" s="18" customFormat="1"/>
    <row r="7411" s="18" customFormat="1"/>
    <row r="7412" s="18" customFormat="1"/>
    <row r="7413" s="18" customFormat="1"/>
    <row r="7414" s="18" customFormat="1"/>
    <row r="7415" s="18" customFormat="1"/>
    <row r="7416" s="18" customFormat="1"/>
    <row r="7417" s="18" customFormat="1"/>
    <row r="7418" s="18" customFormat="1"/>
    <row r="7419" s="18" customFormat="1"/>
    <row r="7420" s="18" customFormat="1"/>
    <row r="7421" s="18" customFormat="1"/>
    <row r="7422" s="18" customFormat="1"/>
    <row r="7423" s="18" customFormat="1"/>
    <row r="7424" s="18" customFormat="1"/>
    <row r="7425" s="18" customFormat="1"/>
    <row r="7426" s="18" customFormat="1"/>
    <row r="7427" s="18" customFormat="1"/>
    <row r="7428" s="18" customFormat="1"/>
    <row r="7429" s="18" customFormat="1"/>
    <row r="7430" s="18" customFormat="1"/>
    <row r="7431" s="18" customFormat="1"/>
    <row r="7432" s="18" customFormat="1"/>
    <row r="7433" s="18" customFormat="1"/>
    <row r="7434" s="18" customFormat="1"/>
    <row r="7435" s="18" customFormat="1"/>
    <row r="7436" s="18" customFormat="1"/>
    <row r="7437" s="18" customFormat="1"/>
    <row r="7438" s="18" customFormat="1"/>
    <row r="7439" s="18" customFormat="1"/>
    <row r="7440" s="18" customFormat="1"/>
    <row r="7441" s="18" customFormat="1"/>
    <row r="7442" s="18" customFormat="1"/>
    <row r="7443" s="18" customFormat="1"/>
    <row r="7444" s="18" customFormat="1"/>
    <row r="7445" s="18" customFormat="1"/>
    <row r="7446" s="18" customFormat="1"/>
    <row r="7447" s="18" customFormat="1"/>
    <row r="7448" s="18" customFormat="1"/>
    <row r="7449" s="18" customFormat="1"/>
    <row r="7450" s="18" customFormat="1"/>
    <row r="7451" s="18" customFormat="1"/>
    <row r="7452" s="18" customFormat="1"/>
    <row r="7453" s="18" customFormat="1"/>
    <row r="7454" s="18" customFormat="1"/>
    <row r="7455" s="18" customFormat="1"/>
    <row r="7456" s="18" customFormat="1"/>
    <row r="7457" s="18" customFormat="1"/>
    <row r="7458" s="18" customFormat="1"/>
    <row r="7459" s="18" customFormat="1"/>
    <row r="7460" s="18" customFormat="1"/>
    <row r="7461" s="18" customFormat="1"/>
    <row r="7462" s="18" customFormat="1"/>
    <row r="7463" s="18" customFormat="1"/>
    <row r="7464" s="18" customFormat="1"/>
    <row r="7465" s="18" customFormat="1"/>
    <row r="7466" s="18" customFormat="1"/>
    <row r="7467" s="18" customFormat="1"/>
    <row r="7468" s="18" customFormat="1"/>
    <row r="7469" s="18" customFormat="1"/>
    <row r="7470" s="18" customFormat="1"/>
    <row r="7471" s="18" customFormat="1"/>
    <row r="7472" s="18" customFormat="1"/>
    <row r="7473" s="18" customFormat="1"/>
    <row r="7474" s="18" customFormat="1"/>
    <row r="7475" s="18" customFormat="1"/>
    <row r="7476" s="18" customFormat="1"/>
    <row r="7477" s="18" customFormat="1"/>
    <row r="7478" s="18" customFormat="1"/>
    <row r="7479" s="18" customFormat="1"/>
    <row r="7480" s="18" customFormat="1"/>
    <row r="7481" s="18" customFormat="1"/>
    <row r="7482" s="18" customFormat="1"/>
    <row r="7483" s="18" customFormat="1"/>
    <row r="7484" s="18" customFormat="1"/>
    <row r="7485" s="18" customFormat="1"/>
    <row r="7486" s="18" customFormat="1"/>
    <row r="7487" s="18" customFormat="1"/>
    <row r="7488" s="18" customFormat="1"/>
    <row r="7489" s="18" customFormat="1"/>
    <row r="7490" s="18" customFormat="1"/>
    <row r="7491" s="18" customFormat="1"/>
    <row r="7492" s="18" customFormat="1"/>
    <row r="7493" s="18" customFormat="1"/>
    <row r="7494" s="18" customFormat="1"/>
    <row r="7495" s="18" customFormat="1"/>
    <row r="7496" s="18" customFormat="1"/>
    <row r="7497" s="18" customFormat="1"/>
    <row r="7498" s="18" customFormat="1"/>
    <row r="7499" s="18" customFormat="1"/>
    <row r="7500" s="18" customFormat="1"/>
    <row r="7501" s="18" customFormat="1"/>
    <row r="7502" s="18" customFormat="1"/>
    <row r="7503" s="18" customFormat="1"/>
    <row r="7504" s="18" customFormat="1"/>
    <row r="7505" s="18" customFormat="1"/>
    <row r="7506" s="18" customFormat="1"/>
    <row r="7507" s="18" customFormat="1"/>
    <row r="7508" s="18" customFormat="1"/>
    <row r="7509" s="18" customFormat="1"/>
    <row r="7510" s="18" customFormat="1"/>
    <row r="7511" s="18" customFormat="1"/>
    <row r="7512" s="18" customFormat="1"/>
    <row r="7513" s="18" customFormat="1"/>
    <row r="7514" s="18" customFormat="1"/>
    <row r="7515" s="18" customFormat="1"/>
    <row r="7516" s="18" customFormat="1"/>
    <row r="7517" s="18" customFormat="1"/>
    <row r="7518" s="18" customFormat="1"/>
    <row r="7519" s="18" customFormat="1"/>
    <row r="7520" s="18" customFormat="1"/>
    <row r="7521" s="18" customFormat="1"/>
    <row r="7522" s="18" customFormat="1"/>
    <row r="7523" s="18" customFormat="1"/>
    <row r="7524" s="18" customFormat="1"/>
    <row r="7525" s="18" customFormat="1"/>
    <row r="7526" s="18" customFormat="1"/>
    <row r="7527" s="18" customFormat="1"/>
    <row r="7528" s="18" customFormat="1"/>
    <row r="7529" s="18" customFormat="1"/>
    <row r="7530" s="18" customFormat="1"/>
    <row r="7531" s="18" customFormat="1"/>
    <row r="7532" s="18" customFormat="1"/>
    <row r="7533" s="18" customFormat="1"/>
    <row r="7534" s="18" customFormat="1"/>
    <row r="7535" s="18" customFormat="1"/>
    <row r="7536" s="18" customFormat="1"/>
    <row r="7537" s="18" customFormat="1"/>
    <row r="7538" s="18" customFormat="1"/>
    <row r="7539" s="18" customFormat="1"/>
    <row r="7540" s="18" customFormat="1"/>
    <row r="7541" s="18" customFormat="1"/>
    <row r="7542" s="18" customFormat="1"/>
    <row r="7543" s="18" customFormat="1"/>
    <row r="7544" s="18" customFormat="1"/>
    <row r="7545" s="18" customFormat="1"/>
    <row r="7546" s="18" customFormat="1"/>
    <row r="7547" s="18" customFormat="1"/>
    <row r="7548" s="18" customFormat="1"/>
    <row r="7549" s="18" customFormat="1"/>
    <row r="7550" s="18" customFormat="1"/>
    <row r="7551" s="18" customFormat="1"/>
    <row r="7552" s="18" customFormat="1"/>
    <row r="7553" s="18" customFormat="1"/>
    <row r="7554" s="18" customFormat="1"/>
    <row r="7555" s="18" customFormat="1"/>
    <row r="7556" s="18" customFormat="1"/>
    <row r="7557" s="18" customFormat="1"/>
    <row r="7558" s="18" customFormat="1"/>
    <row r="7559" s="18" customFormat="1"/>
    <row r="7560" s="18" customFormat="1"/>
    <row r="7561" s="18" customFormat="1"/>
    <row r="7562" s="18" customFormat="1"/>
    <row r="7563" s="18" customFormat="1"/>
    <row r="7564" s="18" customFormat="1"/>
    <row r="7565" s="18" customFormat="1"/>
    <row r="7566" s="18" customFormat="1"/>
    <row r="7567" s="18" customFormat="1"/>
    <row r="7568" s="18" customFormat="1"/>
    <row r="7569" s="18" customFormat="1"/>
    <row r="7570" s="18" customFormat="1"/>
    <row r="7571" s="18" customFormat="1"/>
    <row r="7572" s="18" customFormat="1"/>
    <row r="7573" s="18" customFormat="1"/>
    <row r="7574" s="18" customFormat="1"/>
    <row r="7575" s="18" customFormat="1"/>
    <row r="7576" s="18" customFormat="1"/>
    <row r="7577" s="18" customFormat="1"/>
    <row r="7578" s="18" customFormat="1"/>
    <row r="7579" s="18" customFormat="1"/>
    <row r="7580" s="18" customFormat="1"/>
    <row r="7581" s="18" customFormat="1"/>
    <row r="7582" s="18" customFormat="1"/>
    <row r="7583" s="18" customFormat="1"/>
    <row r="7584" s="18" customFormat="1"/>
    <row r="7585" s="18" customFormat="1"/>
    <row r="7586" s="18" customFormat="1"/>
    <row r="7587" s="18" customFormat="1"/>
    <row r="7588" s="18" customFormat="1"/>
    <row r="7589" s="18" customFormat="1"/>
    <row r="7590" s="18" customFormat="1"/>
    <row r="7591" s="18" customFormat="1"/>
    <row r="7592" s="18" customFormat="1"/>
    <row r="7593" s="18" customFormat="1"/>
    <row r="7594" s="18" customFormat="1"/>
    <row r="7595" s="18" customFormat="1"/>
    <row r="7596" s="18" customFormat="1"/>
    <row r="7597" s="18" customFormat="1"/>
    <row r="7598" s="18" customFormat="1"/>
    <row r="7599" s="18" customFormat="1"/>
    <row r="7600" s="18" customFormat="1"/>
    <row r="7601" s="18" customFormat="1"/>
    <row r="7602" s="18" customFormat="1"/>
    <row r="7603" s="18" customFormat="1"/>
    <row r="7604" s="18" customFormat="1"/>
    <row r="7605" s="18" customFormat="1"/>
    <row r="7606" s="18" customFormat="1"/>
    <row r="7607" s="18" customFormat="1"/>
    <row r="7608" s="18" customFormat="1"/>
    <row r="7609" s="18" customFormat="1"/>
    <row r="7610" s="18" customFormat="1"/>
    <row r="7611" s="18" customFormat="1"/>
    <row r="7612" s="18" customFormat="1"/>
    <row r="7613" s="18" customFormat="1"/>
    <row r="7614" s="18" customFormat="1"/>
    <row r="7615" s="18" customFormat="1"/>
    <row r="7616" s="18" customFormat="1"/>
    <row r="7617" s="18" customFormat="1"/>
    <row r="7618" s="18" customFormat="1"/>
    <row r="7619" s="18" customFormat="1"/>
    <row r="7620" s="18" customFormat="1"/>
    <row r="7621" s="18" customFormat="1"/>
    <row r="7622" s="18" customFormat="1"/>
    <row r="7623" s="18" customFormat="1"/>
    <row r="7624" s="18" customFormat="1"/>
    <row r="7625" s="18" customFormat="1"/>
    <row r="7626" s="18" customFormat="1"/>
    <row r="7627" s="18" customFormat="1"/>
    <row r="7628" s="18" customFormat="1"/>
    <row r="7629" s="18" customFormat="1"/>
    <row r="7630" s="18" customFormat="1"/>
    <row r="7631" s="18" customFormat="1"/>
    <row r="7632" s="18" customFormat="1"/>
    <row r="7633" s="18" customFormat="1"/>
    <row r="7634" s="18" customFormat="1"/>
    <row r="7635" s="18" customFormat="1"/>
    <row r="7636" s="18" customFormat="1"/>
    <row r="7637" s="18" customFormat="1"/>
    <row r="7638" s="18" customFormat="1"/>
    <row r="7639" s="18" customFormat="1"/>
    <row r="7640" s="18" customFormat="1"/>
    <row r="7641" s="18" customFormat="1"/>
    <row r="7642" s="18" customFormat="1"/>
    <row r="7643" s="18" customFormat="1"/>
    <row r="7644" s="18" customFormat="1"/>
    <row r="7645" s="18" customFormat="1"/>
    <row r="7646" s="18" customFormat="1"/>
    <row r="7647" s="18" customFormat="1"/>
    <row r="7648" s="18" customFormat="1"/>
    <row r="7649" s="18" customFormat="1"/>
    <row r="7650" s="18" customFormat="1"/>
    <row r="7651" s="18" customFormat="1"/>
    <row r="7652" s="18" customFormat="1"/>
    <row r="7653" s="18" customFormat="1"/>
    <row r="7654" s="18" customFormat="1"/>
    <row r="7655" s="18" customFormat="1"/>
    <row r="7656" s="18" customFormat="1"/>
    <row r="7657" s="18" customFormat="1"/>
    <row r="7658" s="18" customFormat="1"/>
    <row r="7659" s="18" customFormat="1"/>
    <row r="7660" s="18" customFormat="1"/>
    <row r="7661" s="18" customFormat="1"/>
    <row r="7662" s="18" customFormat="1"/>
    <row r="7663" s="18" customFormat="1"/>
    <row r="7664" s="18" customFormat="1"/>
    <row r="7665" s="18" customFormat="1"/>
    <row r="7666" s="18" customFormat="1"/>
    <row r="7667" s="18" customFormat="1"/>
    <row r="7668" s="18" customFormat="1"/>
    <row r="7669" s="18" customFormat="1"/>
    <row r="7670" s="18" customFormat="1"/>
    <row r="7671" s="18" customFormat="1"/>
    <row r="7672" s="18" customFormat="1"/>
    <row r="7673" s="18" customFormat="1"/>
    <row r="7674" s="18" customFormat="1"/>
    <row r="7675" s="18" customFormat="1"/>
    <row r="7676" s="18" customFormat="1"/>
    <row r="7677" s="18" customFormat="1"/>
    <row r="7678" s="18" customFormat="1"/>
    <row r="7679" s="18" customFormat="1"/>
    <row r="7680" s="18" customFormat="1"/>
    <row r="7681" s="18" customFormat="1"/>
    <row r="7682" s="18" customFormat="1"/>
    <row r="7683" s="18" customFormat="1"/>
    <row r="7684" s="18" customFormat="1"/>
    <row r="7685" s="18" customFormat="1"/>
    <row r="7686" s="18" customFormat="1"/>
    <row r="7687" s="18" customFormat="1"/>
    <row r="7688" s="18" customFormat="1"/>
    <row r="7689" s="18" customFormat="1"/>
    <row r="7690" s="18" customFormat="1"/>
    <row r="7691" s="18" customFormat="1"/>
    <row r="7692" s="18" customFormat="1"/>
    <row r="7693" s="18" customFormat="1"/>
    <row r="7694" s="18" customFormat="1"/>
    <row r="7695" s="18" customFormat="1"/>
    <row r="7696" s="18" customFormat="1"/>
    <row r="7697" s="18" customFormat="1"/>
    <row r="7698" s="18" customFormat="1"/>
    <row r="7699" s="18" customFormat="1"/>
    <row r="7700" s="18" customFormat="1"/>
    <row r="7701" s="18" customFormat="1"/>
    <row r="7702" s="18" customFormat="1"/>
    <row r="7703" s="18" customFormat="1"/>
    <row r="7704" s="18" customFormat="1"/>
    <row r="7705" s="18" customFormat="1"/>
    <row r="7706" s="18" customFormat="1"/>
    <row r="7707" s="18" customFormat="1"/>
    <row r="7708" s="18" customFormat="1"/>
    <row r="7709" s="18" customFormat="1"/>
    <row r="7710" s="18" customFormat="1"/>
    <row r="7711" s="18" customFormat="1"/>
    <row r="7712" s="18" customFormat="1"/>
    <row r="7713" s="18" customFormat="1"/>
    <row r="7714" s="18" customFormat="1"/>
    <row r="7715" s="18" customFormat="1"/>
    <row r="7716" s="18" customFormat="1"/>
    <row r="7717" s="18" customFormat="1"/>
    <row r="7718" s="18" customFormat="1"/>
    <row r="7719" s="18" customFormat="1"/>
    <row r="7720" s="18" customFormat="1"/>
    <row r="7721" s="18" customFormat="1"/>
    <row r="7722" s="18" customFormat="1"/>
    <row r="7723" s="18" customFormat="1"/>
    <row r="7724" s="18" customFormat="1"/>
    <row r="7725" s="18" customFormat="1"/>
    <row r="7726" s="18" customFormat="1"/>
    <row r="7727" s="18" customFormat="1"/>
    <row r="7728" s="18" customFormat="1"/>
    <row r="7729" s="18" customFormat="1"/>
    <row r="7730" s="18" customFormat="1"/>
    <row r="7731" s="18" customFormat="1"/>
    <row r="7732" s="18" customFormat="1"/>
    <row r="7733" s="18" customFormat="1"/>
    <row r="7734" s="18" customFormat="1"/>
    <row r="7735" s="18" customFormat="1"/>
    <row r="7736" s="18" customFormat="1"/>
    <row r="7737" s="18" customFormat="1"/>
    <row r="7738" s="18" customFormat="1"/>
    <row r="7739" s="18" customFormat="1"/>
    <row r="7740" s="18" customFormat="1"/>
    <row r="7741" s="18" customFormat="1"/>
    <row r="7742" s="18" customFormat="1"/>
    <row r="7743" s="18" customFormat="1"/>
    <row r="7744" s="18" customFormat="1"/>
    <row r="7745" s="18" customFormat="1"/>
    <row r="7746" s="18" customFormat="1"/>
    <row r="7747" s="18" customFormat="1"/>
    <row r="7748" s="18" customFormat="1"/>
    <row r="7749" s="18" customFormat="1"/>
    <row r="7750" s="18" customFormat="1"/>
    <row r="7751" s="18" customFormat="1"/>
    <row r="7752" s="18" customFormat="1"/>
    <row r="7753" s="18" customFormat="1"/>
    <row r="7754" s="18" customFormat="1"/>
    <row r="7755" s="18" customFormat="1"/>
    <row r="7756" s="18" customFormat="1"/>
    <row r="7757" s="18" customFormat="1"/>
    <row r="7758" s="18" customFormat="1"/>
    <row r="7759" s="18" customFormat="1"/>
    <row r="7760" s="18" customFormat="1"/>
    <row r="7761" s="18" customFormat="1"/>
    <row r="7762" s="18" customFormat="1"/>
    <row r="7763" s="18" customFormat="1"/>
    <row r="7764" s="18" customFormat="1"/>
    <row r="7765" s="18" customFormat="1"/>
    <row r="7766" s="18" customFormat="1"/>
    <row r="7767" s="18" customFormat="1"/>
    <row r="7768" s="18" customFormat="1"/>
    <row r="7769" s="18" customFormat="1"/>
    <row r="7770" s="18" customFormat="1"/>
    <row r="7771" s="18" customFormat="1"/>
    <row r="7772" s="18" customFormat="1"/>
    <row r="7773" s="18" customFormat="1"/>
    <row r="7774" s="18" customFormat="1"/>
    <row r="7775" s="18" customFormat="1"/>
    <row r="7776" s="18" customFormat="1"/>
    <row r="7777" s="18" customFormat="1"/>
    <row r="7778" s="18" customFormat="1"/>
    <row r="7779" s="18" customFormat="1"/>
    <row r="7780" s="18" customFormat="1"/>
    <row r="7781" s="18" customFormat="1"/>
    <row r="7782" s="18" customFormat="1"/>
    <row r="7783" s="18" customFormat="1"/>
    <row r="7784" s="18" customFormat="1"/>
    <row r="7785" s="18" customFormat="1"/>
    <row r="7786" s="18" customFormat="1"/>
    <row r="7787" s="18" customFormat="1"/>
    <row r="7788" s="18" customFormat="1"/>
    <row r="7789" s="18" customFormat="1"/>
    <row r="7790" s="18" customFormat="1"/>
    <row r="7791" s="18" customFormat="1"/>
    <row r="7792" s="18" customFormat="1"/>
    <row r="7793" s="18" customFormat="1"/>
    <row r="7794" s="18" customFormat="1"/>
    <row r="7795" s="18" customFormat="1"/>
    <row r="7796" s="18" customFormat="1"/>
    <row r="7797" s="18" customFormat="1"/>
    <row r="7798" s="18" customFormat="1"/>
    <row r="7799" s="18" customFormat="1"/>
    <row r="7800" s="18" customFormat="1"/>
    <row r="7801" s="18" customFormat="1"/>
    <row r="7802" s="18" customFormat="1"/>
    <row r="7803" s="18" customFormat="1"/>
    <row r="7804" s="18" customFormat="1"/>
    <row r="7805" s="18" customFormat="1"/>
    <row r="7806" s="18" customFormat="1"/>
    <row r="7807" s="18" customFormat="1"/>
    <row r="7808" s="18" customFormat="1"/>
    <row r="7809" s="18" customFormat="1"/>
    <row r="7810" s="18" customFormat="1"/>
    <row r="7811" s="18" customFormat="1"/>
    <row r="7812" s="18" customFormat="1"/>
    <row r="7813" s="18" customFormat="1"/>
    <row r="7814" s="18" customFormat="1"/>
    <row r="7815" s="18" customFormat="1"/>
    <row r="7816" s="18" customFormat="1"/>
    <row r="7817" s="18" customFormat="1"/>
    <row r="7818" s="18" customFormat="1"/>
    <row r="7819" s="18" customFormat="1"/>
    <row r="7820" s="18" customFormat="1"/>
    <row r="7821" s="18" customFormat="1"/>
    <row r="7822" s="18" customFormat="1"/>
    <row r="7823" s="18" customFormat="1"/>
    <row r="7824" s="18" customFormat="1"/>
    <row r="7825" s="18" customFormat="1"/>
    <row r="7826" s="18" customFormat="1"/>
    <row r="7827" s="18" customFormat="1"/>
    <row r="7828" s="18" customFormat="1"/>
    <row r="7829" s="18" customFormat="1"/>
    <row r="7830" s="18" customFormat="1"/>
    <row r="7831" s="18" customFormat="1"/>
    <row r="7832" s="18" customFormat="1"/>
    <row r="7833" s="18" customFormat="1"/>
    <row r="7834" s="18" customFormat="1"/>
    <row r="7835" s="18" customFormat="1"/>
    <row r="7836" s="18" customFormat="1"/>
    <row r="7837" s="18" customFormat="1"/>
    <row r="7838" s="18" customFormat="1"/>
    <row r="7839" s="18" customFormat="1"/>
    <row r="7840" s="18" customFormat="1"/>
    <row r="7841" s="18" customFormat="1"/>
    <row r="7842" s="18" customFormat="1"/>
    <row r="7843" s="18" customFormat="1"/>
    <row r="7844" s="18" customFormat="1"/>
    <row r="7845" s="18" customFormat="1"/>
    <row r="7846" s="18" customFormat="1"/>
    <row r="7847" s="18" customFormat="1"/>
    <row r="7848" s="18" customFormat="1"/>
    <row r="7849" s="18" customFormat="1"/>
    <row r="7850" s="18" customFormat="1"/>
    <row r="7851" s="18" customFormat="1"/>
    <row r="7852" s="18" customFormat="1"/>
    <row r="7853" s="18" customFormat="1"/>
    <row r="7854" s="18" customFormat="1"/>
    <row r="7855" s="18" customFormat="1"/>
    <row r="7856" s="18" customFormat="1"/>
    <row r="7857" s="18" customFormat="1"/>
    <row r="7858" s="18" customFormat="1"/>
    <row r="7859" s="18" customFormat="1"/>
    <row r="7860" s="18" customFormat="1"/>
    <row r="7861" s="18" customFormat="1"/>
    <row r="7862" s="18" customFormat="1"/>
    <row r="7863" s="18" customFormat="1"/>
    <row r="7864" s="18" customFormat="1"/>
    <row r="7865" s="18" customFormat="1"/>
    <row r="7866" s="18" customFormat="1"/>
    <row r="7867" s="18" customFormat="1"/>
    <row r="7868" s="18" customFormat="1"/>
    <row r="7869" s="18" customFormat="1"/>
    <row r="7870" s="18" customFormat="1"/>
    <row r="7871" s="18" customFormat="1"/>
    <row r="7872" s="18" customFormat="1"/>
    <row r="7873" s="18" customFormat="1"/>
    <row r="7874" s="18" customFormat="1"/>
    <row r="7875" s="18" customFormat="1"/>
    <row r="7876" s="18" customFormat="1"/>
    <row r="7877" s="18" customFormat="1"/>
    <row r="7878" s="18" customFormat="1"/>
    <row r="7879" s="18" customFormat="1"/>
    <row r="7880" s="18" customFormat="1"/>
    <row r="7881" s="18" customFormat="1"/>
    <row r="7882" s="18" customFormat="1"/>
    <row r="7883" s="18" customFormat="1"/>
    <row r="7884" s="18" customFormat="1"/>
    <row r="7885" s="18" customFormat="1"/>
    <row r="7886" s="18" customFormat="1"/>
    <row r="7887" s="18" customFormat="1"/>
    <row r="7888" s="18" customFormat="1"/>
    <row r="7889" s="18" customFormat="1"/>
    <row r="7890" s="18" customFormat="1"/>
    <row r="7891" s="18" customFormat="1"/>
    <row r="7892" s="18" customFormat="1"/>
    <row r="7893" s="18" customFormat="1"/>
    <row r="7894" s="18" customFormat="1"/>
    <row r="7895" s="18" customFormat="1"/>
    <row r="7896" s="18" customFormat="1"/>
    <row r="7897" s="18" customFormat="1"/>
    <row r="7898" s="18" customFormat="1"/>
    <row r="7899" s="18" customFormat="1"/>
    <row r="7900" s="18" customFormat="1"/>
    <row r="7901" s="18" customFormat="1"/>
    <row r="7902" s="18" customFormat="1"/>
    <row r="7903" s="18" customFormat="1"/>
    <row r="7904" s="18" customFormat="1"/>
    <row r="7905" s="18" customFormat="1"/>
    <row r="7906" s="18" customFormat="1"/>
    <row r="7907" s="18" customFormat="1"/>
    <row r="7908" s="18" customFormat="1"/>
    <row r="7909" s="18" customFormat="1"/>
    <row r="7910" s="18" customFormat="1"/>
    <row r="7911" s="18" customFormat="1"/>
    <row r="7912" s="18" customFormat="1"/>
    <row r="7913" s="18" customFormat="1"/>
    <row r="7914" s="18" customFormat="1"/>
    <row r="7915" s="18" customFormat="1"/>
    <row r="7916" s="18" customFormat="1"/>
    <row r="7917" s="18" customFormat="1"/>
    <row r="7918" s="18" customFormat="1"/>
    <row r="7919" s="18" customFormat="1"/>
    <row r="7920" s="18" customFormat="1"/>
    <row r="7921" s="18" customFormat="1"/>
    <row r="7922" s="18" customFormat="1"/>
    <row r="7923" s="18" customFormat="1"/>
    <row r="7924" s="18" customFormat="1"/>
    <row r="7925" s="18" customFormat="1"/>
    <row r="7926" s="18" customFormat="1"/>
    <row r="7927" s="18" customFormat="1"/>
    <row r="7928" s="18" customFormat="1"/>
    <row r="7929" s="18" customFormat="1"/>
    <row r="7930" s="18" customFormat="1"/>
    <row r="7931" s="18" customFormat="1"/>
    <row r="7932" s="18" customFormat="1"/>
    <row r="7933" s="18" customFormat="1"/>
    <row r="7934" s="18" customFormat="1"/>
    <row r="7935" s="18" customFormat="1"/>
    <row r="7936" s="18" customFormat="1"/>
    <row r="7937" s="18" customFormat="1"/>
    <row r="7938" s="18" customFormat="1"/>
    <row r="7939" s="18" customFormat="1"/>
    <row r="7940" s="18" customFormat="1"/>
    <row r="7941" s="18" customFormat="1"/>
    <row r="7942" s="18" customFormat="1"/>
    <row r="7943" s="18" customFormat="1"/>
    <row r="7944" s="18" customFormat="1"/>
    <row r="7945" s="18" customFormat="1"/>
    <row r="7946" s="18" customFormat="1"/>
    <row r="7947" s="18" customFormat="1"/>
    <row r="7948" s="18" customFormat="1"/>
    <row r="7949" s="18" customFormat="1"/>
    <row r="7950" s="18" customFormat="1"/>
    <row r="7951" s="18" customFormat="1"/>
    <row r="7952" s="18" customFormat="1"/>
    <row r="7953" s="18" customFormat="1"/>
    <row r="7954" s="18" customFormat="1"/>
    <row r="7955" s="18" customFormat="1"/>
    <row r="7956" s="18" customFormat="1"/>
    <row r="7957" s="18" customFormat="1"/>
    <row r="7958" s="18" customFormat="1"/>
    <row r="7959" s="18" customFormat="1"/>
    <row r="7960" s="18" customFormat="1"/>
    <row r="7961" s="18" customFormat="1"/>
    <row r="7962" s="18" customFormat="1"/>
    <row r="7963" s="18" customFormat="1"/>
    <row r="7964" s="18" customFormat="1"/>
    <row r="7965" s="18" customFormat="1"/>
    <row r="7966" s="18" customFormat="1"/>
    <row r="7967" s="18" customFormat="1"/>
    <row r="7968" s="18" customFormat="1"/>
    <row r="7969" s="18" customFormat="1"/>
    <row r="7970" s="18" customFormat="1"/>
    <row r="7971" s="18" customFormat="1"/>
    <row r="7972" s="18" customFormat="1"/>
    <row r="7973" s="18" customFormat="1"/>
    <row r="7974" s="18" customFormat="1"/>
    <row r="7975" s="18" customFormat="1"/>
    <row r="7976" s="18" customFormat="1"/>
    <row r="7977" s="18" customFormat="1"/>
    <row r="7978" s="18" customFormat="1"/>
    <row r="7979" s="18" customFormat="1"/>
    <row r="7980" s="18" customFormat="1"/>
    <row r="7981" s="18" customFormat="1"/>
    <row r="7982" s="18" customFormat="1"/>
    <row r="7983" s="18" customFormat="1"/>
    <row r="7984" s="18" customFormat="1"/>
    <row r="7985" s="18" customFormat="1"/>
    <row r="7986" s="18" customFormat="1"/>
    <row r="7987" s="18" customFormat="1"/>
    <row r="7988" s="18" customFormat="1"/>
    <row r="7989" s="18" customFormat="1"/>
    <row r="7990" s="18" customFormat="1"/>
    <row r="7991" s="18" customFormat="1"/>
    <row r="7992" s="18" customFormat="1"/>
    <row r="7993" s="18" customFormat="1"/>
    <row r="7994" s="18" customFormat="1"/>
    <row r="7995" s="18" customFormat="1"/>
    <row r="7996" s="18" customFormat="1"/>
    <row r="7997" s="18" customFormat="1"/>
    <row r="7998" s="18" customFormat="1"/>
    <row r="7999" s="18" customFormat="1"/>
    <row r="8000" s="18" customFormat="1"/>
    <row r="8001" s="18" customFormat="1"/>
    <row r="8002" s="18" customFormat="1"/>
    <row r="8003" s="18" customFormat="1"/>
    <row r="8004" s="18" customFormat="1"/>
    <row r="8005" s="18" customFormat="1"/>
    <row r="8006" s="18" customFormat="1"/>
    <row r="8007" s="18" customFormat="1"/>
    <row r="8008" s="18" customFormat="1"/>
    <row r="8009" s="18" customFormat="1"/>
    <row r="8010" s="18" customFormat="1"/>
    <row r="8011" s="18" customFormat="1"/>
    <row r="8012" s="18" customFormat="1"/>
    <row r="8013" s="18" customFormat="1"/>
    <row r="8014" s="18" customFormat="1"/>
    <row r="8015" s="18" customFormat="1"/>
    <row r="8016" s="18" customFormat="1"/>
    <row r="8017" s="18" customFormat="1"/>
    <row r="8018" s="18" customFormat="1"/>
    <row r="8019" s="18" customFormat="1"/>
    <row r="8020" s="18" customFormat="1"/>
    <row r="8021" s="18" customFormat="1"/>
    <row r="8022" s="18" customFormat="1"/>
    <row r="8023" s="18" customFormat="1"/>
    <row r="8024" s="18" customFormat="1"/>
    <row r="8025" s="18" customFormat="1"/>
    <row r="8026" s="18" customFormat="1"/>
    <row r="8027" s="18" customFormat="1"/>
    <row r="8028" s="18" customFormat="1"/>
    <row r="8029" s="18" customFormat="1"/>
    <row r="8030" s="18" customFormat="1"/>
    <row r="8031" s="18" customFormat="1"/>
    <row r="8032" s="18" customFormat="1"/>
    <row r="8033" s="18" customFormat="1"/>
    <row r="8034" s="18" customFormat="1"/>
    <row r="8035" s="18" customFormat="1"/>
    <row r="8036" s="18" customFormat="1"/>
    <row r="8037" s="18" customFormat="1"/>
    <row r="8038" s="18" customFormat="1"/>
    <row r="8039" s="18" customFormat="1"/>
    <row r="8040" s="18" customFormat="1"/>
    <row r="8041" s="18" customFormat="1"/>
    <row r="8042" s="18" customFormat="1"/>
    <row r="8043" s="18" customFormat="1"/>
    <row r="8044" s="18" customFormat="1"/>
    <row r="8045" s="18" customFormat="1"/>
    <row r="8046" s="18" customFormat="1"/>
    <row r="8047" s="18" customFormat="1"/>
    <row r="8048" s="18" customFormat="1"/>
    <row r="8049" s="18" customFormat="1"/>
    <row r="8050" s="18" customFormat="1"/>
    <row r="8051" s="18" customFormat="1"/>
    <row r="8052" s="18" customFormat="1"/>
    <row r="8053" s="18" customFormat="1"/>
    <row r="8054" s="18" customFormat="1"/>
    <row r="8055" s="18" customFormat="1"/>
    <row r="8056" s="18" customFormat="1"/>
    <row r="8057" s="18" customFormat="1"/>
    <row r="8058" s="18" customFormat="1"/>
    <row r="8059" s="18" customFormat="1"/>
    <row r="8060" s="18" customFormat="1"/>
    <row r="8061" s="18" customFormat="1"/>
    <row r="8062" s="18" customFormat="1"/>
    <row r="8063" s="18" customFormat="1"/>
    <row r="8064" s="18" customFormat="1"/>
    <row r="8065" s="18" customFormat="1"/>
    <row r="8066" s="18" customFormat="1"/>
    <row r="8067" s="18" customFormat="1"/>
    <row r="8068" s="18" customFormat="1"/>
    <row r="8069" s="18" customFormat="1"/>
    <row r="8070" s="18" customFormat="1"/>
    <row r="8071" s="18" customFormat="1"/>
    <row r="8072" s="18" customFormat="1"/>
    <row r="8073" s="18" customFormat="1"/>
    <row r="8074" s="18" customFormat="1"/>
    <row r="8075" s="18" customFormat="1"/>
    <row r="8076" s="18" customFormat="1"/>
    <row r="8077" s="18" customFormat="1"/>
    <row r="8078" s="18" customFormat="1"/>
    <row r="8079" s="18" customFormat="1"/>
    <row r="8080" s="18" customFormat="1"/>
    <row r="8081" s="18" customFormat="1"/>
    <row r="8082" s="18" customFormat="1"/>
    <row r="8083" s="18" customFormat="1"/>
    <row r="8084" s="18" customFormat="1"/>
    <row r="8085" s="18" customFormat="1"/>
    <row r="8086" s="18" customFormat="1"/>
    <row r="8087" s="18" customFormat="1"/>
    <row r="8088" s="18" customFormat="1"/>
    <row r="8089" s="18" customFormat="1"/>
    <row r="8090" s="18" customFormat="1"/>
    <row r="8091" s="18" customFormat="1"/>
    <row r="8092" s="18" customFormat="1"/>
    <row r="8093" s="18" customFormat="1"/>
    <row r="8094" s="18" customFormat="1"/>
    <row r="8095" s="18" customFormat="1"/>
    <row r="8096" s="18" customFormat="1"/>
    <row r="8097" s="18" customFormat="1"/>
    <row r="8098" s="18" customFormat="1"/>
    <row r="8099" s="18" customFormat="1"/>
    <row r="8100" s="18" customFormat="1"/>
    <row r="8101" s="18" customFormat="1"/>
    <row r="8102" s="18" customFormat="1"/>
    <row r="8103" s="18" customFormat="1"/>
    <row r="8104" s="18" customFormat="1"/>
    <row r="8105" s="18" customFormat="1"/>
    <row r="8106" s="18" customFormat="1"/>
    <row r="8107" s="18" customFormat="1"/>
    <row r="8108" s="18" customFormat="1"/>
    <row r="8109" s="18" customFormat="1"/>
    <row r="8110" s="18" customFormat="1"/>
    <row r="8111" s="18" customFormat="1"/>
    <row r="8112" s="18" customFormat="1"/>
    <row r="8113" s="18" customFormat="1"/>
    <row r="8114" s="18" customFormat="1"/>
    <row r="8115" s="18" customFormat="1"/>
    <row r="8116" s="18" customFormat="1"/>
    <row r="8117" s="18" customFormat="1"/>
    <row r="8118" s="18" customFormat="1"/>
    <row r="8119" s="18" customFormat="1"/>
    <row r="8120" s="18" customFormat="1"/>
    <row r="8121" s="18" customFormat="1"/>
    <row r="8122" s="18" customFormat="1"/>
    <row r="8123" s="18" customFormat="1"/>
    <row r="8124" s="18" customFormat="1"/>
    <row r="8125" s="18" customFormat="1"/>
    <row r="8126" s="18" customFormat="1"/>
    <row r="8127" s="18" customFormat="1"/>
    <row r="8128" s="18" customFormat="1"/>
    <row r="8129" s="18" customFormat="1"/>
    <row r="8130" s="18" customFormat="1"/>
    <row r="8131" s="18" customFormat="1"/>
    <row r="8132" s="18" customFormat="1"/>
    <row r="8133" s="18" customFormat="1"/>
    <row r="8134" s="18" customFormat="1"/>
    <row r="8135" s="18" customFormat="1"/>
    <row r="8136" s="18" customFormat="1"/>
    <row r="8137" s="18" customFormat="1"/>
    <row r="8138" s="18" customFormat="1"/>
    <row r="8139" s="18" customFormat="1"/>
    <row r="8140" s="18" customFormat="1"/>
    <row r="8141" s="18" customFormat="1"/>
    <row r="8142" s="18" customFormat="1"/>
    <row r="8143" s="18" customFormat="1"/>
    <row r="8144" s="18" customFormat="1"/>
    <row r="8145" s="18" customFormat="1"/>
    <row r="8146" s="18" customFormat="1"/>
    <row r="8147" s="18" customFormat="1"/>
    <row r="8148" s="18" customFormat="1"/>
    <row r="8149" s="18" customFormat="1"/>
    <row r="8150" s="18" customFormat="1"/>
    <row r="8151" s="18" customFormat="1"/>
    <row r="8152" s="18" customFormat="1"/>
    <row r="8153" s="18" customFormat="1"/>
    <row r="8154" s="18" customFormat="1"/>
    <row r="8155" s="18" customFormat="1"/>
    <row r="8156" s="18" customFormat="1"/>
    <row r="8157" s="18" customFormat="1"/>
    <row r="8158" s="18" customFormat="1"/>
    <row r="8159" s="18" customFormat="1"/>
    <row r="8160" s="18" customFormat="1"/>
    <row r="8161" s="18" customFormat="1"/>
    <row r="8162" s="18" customFormat="1"/>
    <row r="8163" s="18" customFormat="1"/>
    <row r="8164" s="18" customFormat="1"/>
    <row r="8165" s="18" customFormat="1"/>
    <row r="8166" s="18" customFormat="1"/>
    <row r="8167" s="18" customFormat="1"/>
    <row r="8168" s="18" customFormat="1"/>
    <row r="8169" s="18" customFormat="1"/>
    <row r="8170" s="18" customFormat="1"/>
    <row r="8171" s="18" customFormat="1"/>
    <row r="8172" s="18" customFormat="1"/>
    <row r="8173" s="18" customFormat="1"/>
    <row r="8174" s="18" customFormat="1"/>
    <row r="8175" s="18" customFormat="1"/>
    <row r="8176" s="18" customFormat="1"/>
    <row r="8177" s="18" customFormat="1"/>
    <row r="8178" s="18" customFormat="1"/>
    <row r="8179" s="18" customFormat="1"/>
    <row r="8180" s="18" customFormat="1"/>
    <row r="8181" s="18" customFormat="1"/>
    <row r="8182" s="18" customFormat="1"/>
    <row r="8183" s="18" customFormat="1"/>
    <row r="8184" s="18" customFormat="1"/>
    <row r="8185" s="18" customFormat="1"/>
    <row r="8186" s="18" customFormat="1"/>
    <row r="8187" s="18" customFormat="1"/>
    <row r="8188" s="18" customFormat="1"/>
    <row r="8189" s="18" customFormat="1"/>
    <row r="8190" s="18" customFormat="1"/>
    <row r="8191" s="18" customFormat="1"/>
    <row r="8192" s="18" customFormat="1"/>
    <row r="8193" s="18" customFormat="1"/>
    <row r="8194" s="18" customFormat="1"/>
    <row r="8195" s="18" customFormat="1"/>
    <row r="8196" s="18" customFormat="1"/>
    <row r="8197" s="18" customFormat="1"/>
    <row r="8198" s="18" customFormat="1"/>
    <row r="8199" s="18" customFormat="1"/>
    <row r="8200" s="18" customFormat="1"/>
    <row r="8201" s="18" customFormat="1"/>
    <row r="8202" s="18" customFormat="1"/>
    <row r="8203" s="18" customFormat="1"/>
    <row r="8204" s="18" customFormat="1"/>
    <row r="8205" s="18" customFormat="1"/>
    <row r="8206" s="18" customFormat="1"/>
    <row r="8207" s="18" customFormat="1"/>
    <row r="8208" s="18" customFormat="1"/>
    <row r="8209" s="18" customFormat="1"/>
    <row r="8210" s="18" customFormat="1"/>
    <row r="8211" s="18" customFormat="1"/>
    <row r="8212" s="18" customFormat="1"/>
    <row r="8213" s="18" customFormat="1"/>
    <row r="8214" s="18" customFormat="1"/>
    <row r="8215" s="18" customFormat="1"/>
    <row r="8216" s="18" customFormat="1"/>
    <row r="8217" s="18" customFormat="1"/>
    <row r="8218" s="18" customFormat="1"/>
    <row r="8219" s="18" customFormat="1"/>
    <row r="8220" s="18" customFormat="1"/>
    <row r="8221" s="18" customFormat="1"/>
    <row r="8222" s="18" customFormat="1"/>
    <row r="8223" s="18" customFormat="1"/>
    <row r="8224" s="18" customFormat="1"/>
    <row r="8225" s="18" customFormat="1"/>
    <row r="8226" s="18" customFormat="1"/>
    <row r="8227" s="18" customFormat="1"/>
    <row r="8228" s="18" customFormat="1"/>
    <row r="8229" s="18" customFormat="1"/>
    <row r="8230" s="18" customFormat="1"/>
    <row r="8231" s="18" customFormat="1"/>
    <row r="8232" s="18" customFormat="1"/>
    <row r="8233" s="18" customFormat="1"/>
    <row r="8234" s="18" customFormat="1"/>
    <row r="8235" s="18" customFormat="1"/>
    <row r="8236" s="18" customFormat="1"/>
    <row r="8237" s="18" customFormat="1"/>
    <row r="8238" s="18" customFormat="1"/>
    <row r="8239" s="18" customFormat="1"/>
    <row r="8240" s="18" customFormat="1"/>
    <row r="8241" s="18" customFormat="1"/>
    <row r="8242" s="18" customFormat="1"/>
    <row r="8243" s="18" customFormat="1"/>
    <row r="8244" s="18" customFormat="1"/>
    <row r="8245" s="18" customFormat="1"/>
    <row r="8246" s="18" customFormat="1"/>
    <row r="8247" s="18" customFormat="1"/>
    <row r="8248" s="18" customFormat="1"/>
    <row r="8249" s="18" customFormat="1"/>
    <row r="8250" s="18" customFormat="1"/>
    <row r="8251" s="18" customFormat="1"/>
    <row r="8252" s="18" customFormat="1"/>
    <row r="8253" s="18" customFormat="1"/>
    <row r="8254" s="18" customFormat="1"/>
    <row r="8255" s="18" customFormat="1"/>
    <row r="8256" s="18" customFormat="1"/>
    <row r="8257" s="18" customFormat="1"/>
    <row r="8258" s="18" customFormat="1"/>
    <row r="8259" s="18" customFormat="1"/>
    <row r="8260" s="18" customFormat="1"/>
    <row r="8261" s="18" customFormat="1"/>
    <row r="8262" s="18" customFormat="1"/>
    <row r="8263" s="18" customFormat="1"/>
    <row r="8264" s="18" customFormat="1"/>
    <row r="8265" s="18" customFormat="1"/>
    <row r="8266" s="18" customFormat="1"/>
    <row r="8267" s="18" customFormat="1"/>
    <row r="8268" s="18" customFormat="1"/>
    <row r="8269" s="18" customFormat="1"/>
    <row r="8270" s="18" customFormat="1"/>
    <row r="8271" s="18" customFormat="1"/>
    <row r="8272" s="18" customFormat="1"/>
    <row r="8273" s="18" customFormat="1"/>
    <row r="8274" s="18" customFormat="1"/>
    <row r="8275" s="18" customFormat="1"/>
    <row r="8276" s="18" customFormat="1"/>
    <row r="8277" s="18" customFormat="1"/>
    <row r="8278" s="18" customFormat="1"/>
    <row r="8279" s="18" customFormat="1"/>
    <row r="8280" s="18" customFormat="1"/>
    <row r="8281" s="18" customFormat="1"/>
    <row r="8282" s="18" customFormat="1"/>
    <row r="8283" s="18" customFormat="1"/>
    <row r="8284" s="18" customFormat="1"/>
    <row r="8285" s="18" customFormat="1"/>
    <row r="8286" s="18" customFormat="1"/>
    <row r="8287" s="18" customFormat="1"/>
    <row r="8288" s="18" customFormat="1"/>
    <row r="8289" s="18" customFormat="1"/>
    <row r="8290" s="18" customFormat="1"/>
    <row r="8291" s="18" customFormat="1"/>
    <row r="8292" s="18" customFormat="1"/>
    <row r="8293" s="18" customFormat="1"/>
    <row r="8294" s="18" customFormat="1"/>
    <row r="8295" s="18" customFormat="1"/>
    <row r="8296" s="18" customFormat="1"/>
    <row r="8297" s="18" customFormat="1"/>
    <row r="8298" s="18" customFormat="1"/>
    <row r="8299" s="18" customFormat="1"/>
    <row r="8300" s="18" customFormat="1"/>
    <row r="8301" s="18" customFormat="1"/>
    <row r="8302" s="18" customFormat="1"/>
    <row r="8303" s="18" customFormat="1"/>
    <row r="8304" s="18" customFormat="1"/>
    <row r="8305" s="18" customFormat="1"/>
    <row r="8306" s="18" customFormat="1"/>
    <row r="8307" s="18" customFormat="1"/>
    <row r="8308" s="18" customFormat="1"/>
    <row r="8309" s="18" customFormat="1"/>
    <row r="8310" s="18" customFormat="1"/>
    <row r="8311" s="18" customFormat="1"/>
    <row r="8312" s="18" customFormat="1"/>
    <row r="8313" s="18" customFormat="1"/>
    <row r="8314" s="18" customFormat="1"/>
    <row r="8315" s="18" customFormat="1"/>
    <row r="8316" s="18" customFormat="1"/>
    <row r="8317" s="18" customFormat="1"/>
    <row r="8318" s="18" customFormat="1"/>
    <row r="8319" s="18" customFormat="1"/>
    <row r="8320" s="18" customFormat="1"/>
    <row r="8321" s="18" customFormat="1"/>
    <row r="8322" s="18" customFormat="1"/>
    <row r="8323" s="18" customFormat="1"/>
    <row r="8324" s="18" customFormat="1"/>
    <row r="8325" s="18" customFormat="1"/>
    <row r="8326" s="18" customFormat="1"/>
    <row r="8327" s="18" customFormat="1"/>
    <row r="8328" s="18" customFormat="1"/>
    <row r="8329" s="18" customFormat="1"/>
    <row r="8330" s="18" customFormat="1"/>
    <row r="8331" s="18" customFormat="1"/>
    <row r="8332" s="18" customFormat="1"/>
    <row r="8333" s="18" customFormat="1"/>
    <row r="8334" s="18" customFormat="1"/>
    <row r="8335" s="18" customFormat="1"/>
    <row r="8336" s="18" customFormat="1"/>
    <row r="8337" s="18" customFormat="1"/>
    <row r="8338" s="18" customFormat="1"/>
    <row r="8339" s="18" customFormat="1"/>
    <row r="8340" s="18" customFormat="1"/>
    <row r="8341" s="18" customFormat="1"/>
    <row r="8342" s="18" customFormat="1"/>
    <row r="8343" s="18" customFormat="1"/>
    <row r="8344" s="18" customFormat="1"/>
    <row r="8345" s="18" customFormat="1"/>
    <row r="8346" s="18" customFormat="1"/>
    <row r="8347" s="18" customFormat="1"/>
    <row r="8348" s="18" customFormat="1"/>
    <row r="8349" s="18" customFormat="1"/>
    <row r="8350" s="18" customFormat="1"/>
    <row r="8351" s="18" customFormat="1"/>
    <row r="8352" s="18" customFormat="1"/>
    <row r="8353" s="18" customFormat="1"/>
    <row r="8354" s="18" customFormat="1"/>
    <row r="8355" s="18" customFormat="1"/>
    <row r="8356" s="18" customFormat="1"/>
    <row r="8357" s="18" customFormat="1"/>
    <row r="8358" s="18" customFormat="1"/>
    <row r="8359" s="18" customFormat="1"/>
    <row r="8360" s="18" customFormat="1"/>
    <row r="8361" s="18" customFormat="1"/>
    <row r="8362" s="18" customFormat="1"/>
    <row r="8363" s="18" customFormat="1"/>
    <row r="8364" s="18" customFormat="1"/>
    <row r="8365" s="18" customFormat="1"/>
    <row r="8366" s="18" customFormat="1"/>
    <row r="8367" s="18" customFormat="1"/>
    <row r="8368" s="18" customFormat="1"/>
    <row r="8369" s="18" customFormat="1"/>
    <row r="8370" s="18" customFormat="1"/>
    <row r="8371" s="18" customFormat="1"/>
    <row r="8372" s="18" customFormat="1"/>
    <row r="8373" s="18" customFormat="1"/>
    <row r="8374" s="18" customFormat="1"/>
    <row r="8375" s="18" customFormat="1"/>
    <row r="8376" s="18" customFormat="1"/>
    <row r="8377" s="18" customFormat="1"/>
    <row r="8378" s="18" customFormat="1"/>
    <row r="8379" s="18" customFormat="1"/>
    <row r="8380" s="18" customFormat="1"/>
    <row r="8381" s="18" customFormat="1"/>
    <row r="8382" s="18" customFormat="1"/>
    <row r="8383" s="18" customFormat="1"/>
    <row r="8384" s="18" customFormat="1"/>
    <row r="8385" s="18" customFormat="1"/>
    <row r="8386" s="18" customFormat="1"/>
    <row r="8387" s="18" customFormat="1"/>
    <row r="8388" s="18" customFormat="1"/>
    <row r="8389" s="18" customFormat="1"/>
    <row r="8390" s="18" customFormat="1"/>
    <row r="8391" s="18" customFormat="1"/>
    <row r="8392" s="18" customFormat="1"/>
    <row r="8393" s="18" customFormat="1"/>
    <row r="8394" s="18" customFormat="1"/>
    <row r="8395" s="18" customFormat="1"/>
    <row r="8396" s="18" customFormat="1"/>
    <row r="8397" s="18" customFormat="1"/>
    <row r="8398" s="18" customFormat="1"/>
    <row r="8399" s="18" customFormat="1"/>
    <row r="8400" s="18" customFormat="1"/>
    <row r="8401" s="18" customFormat="1"/>
    <row r="8402" s="18" customFormat="1"/>
    <row r="8403" s="18" customFormat="1"/>
    <row r="8404" s="18" customFormat="1"/>
    <row r="8405" s="18" customFormat="1"/>
    <row r="8406" s="18" customFormat="1"/>
    <row r="8407" s="18" customFormat="1"/>
    <row r="8408" s="18" customFormat="1"/>
    <row r="8409" s="18" customFormat="1"/>
    <row r="8410" s="18" customFormat="1"/>
    <row r="8411" s="18" customFormat="1"/>
    <row r="8412" s="18" customFormat="1"/>
    <row r="8413" s="18" customFormat="1"/>
    <row r="8414" s="18" customFormat="1"/>
    <row r="8415" s="18" customFormat="1"/>
    <row r="8416" s="18" customFormat="1"/>
    <row r="8417" s="18" customFormat="1"/>
    <row r="8418" s="18" customFormat="1"/>
    <row r="8419" s="18" customFormat="1"/>
    <row r="8420" s="18" customFormat="1"/>
    <row r="8421" s="18" customFormat="1"/>
    <row r="8422" s="18" customFormat="1"/>
    <row r="8423" s="18" customFormat="1"/>
    <row r="8424" s="18" customFormat="1"/>
    <row r="8425" s="18" customFormat="1"/>
    <row r="8426" s="18" customFormat="1"/>
    <row r="8427" s="18" customFormat="1"/>
    <row r="8428" s="18" customFormat="1"/>
    <row r="8429" s="18" customFormat="1"/>
    <row r="8430" s="18" customFormat="1"/>
    <row r="8431" s="18" customFormat="1"/>
    <row r="8432" s="18" customFormat="1"/>
    <row r="8433" s="18" customFormat="1"/>
    <row r="8434" s="18" customFormat="1"/>
    <row r="8435" s="18" customFormat="1"/>
    <row r="8436" s="18" customFormat="1"/>
    <row r="8437" s="18" customFormat="1"/>
    <row r="8438" s="18" customFormat="1"/>
    <row r="8439" s="18" customFormat="1"/>
    <row r="8440" s="18" customFormat="1"/>
    <row r="8441" s="18" customFormat="1"/>
    <row r="8442" s="18" customFormat="1"/>
    <row r="8443" s="18" customFormat="1"/>
    <row r="8444" s="18" customFormat="1"/>
    <row r="8445" s="18" customFormat="1"/>
    <row r="8446" s="18" customFormat="1"/>
    <row r="8447" s="18" customFormat="1"/>
    <row r="8448" s="18" customFormat="1"/>
    <row r="8449" s="18" customFormat="1"/>
    <row r="8450" s="18" customFormat="1"/>
    <row r="8451" s="18" customFormat="1"/>
    <row r="8452" s="18" customFormat="1"/>
    <row r="8453" s="18" customFormat="1"/>
    <row r="8454" s="18" customFormat="1"/>
    <row r="8455" s="18" customFormat="1"/>
    <row r="8456" s="18" customFormat="1"/>
    <row r="8457" s="18" customFormat="1"/>
    <row r="8458" s="18" customFormat="1"/>
    <row r="8459" s="18" customFormat="1"/>
    <row r="8460" s="18" customFormat="1"/>
    <row r="8461" s="18" customFormat="1"/>
    <row r="8462" s="18" customFormat="1"/>
    <row r="8463" s="18" customFormat="1"/>
    <row r="8464" s="18" customFormat="1"/>
    <row r="8465" s="18" customFormat="1"/>
    <row r="8466" s="18" customFormat="1"/>
    <row r="8467" s="18" customFormat="1"/>
    <row r="8468" s="18" customFormat="1"/>
    <row r="8469" s="18" customFormat="1"/>
    <row r="8470" s="18" customFormat="1"/>
    <row r="8471" s="18" customFormat="1"/>
    <row r="8472" s="18" customFormat="1"/>
    <row r="8473" s="18" customFormat="1"/>
    <row r="8474" s="18" customFormat="1"/>
    <row r="8475" s="18" customFormat="1"/>
    <row r="8476" s="18" customFormat="1"/>
    <row r="8477" s="18" customFormat="1"/>
    <row r="8478" s="18" customFormat="1"/>
    <row r="8479" s="18" customFormat="1"/>
    <row r="8480" s="18" customFormat="1"/>
    <row r="8481" s="18" customFormat="1"/>
    <row r="8482" s="18" customFormat="1"/>
    <row r="8483" s="18" customFormat="1"/>
    <row r="8484" s="18" customFormat="1"/>
    <row r="8485" s="18" customFormat="1"/>
    <row r="8486" s="18" customFormat="1"/>
    <row r="8487" s="18" customFormat="1"/>
    <row r="8488" s="18" customFormat="1"/>
    <row r="8489" s="18" customFormat="1"/>
    <row r="8490" s="18" customFormat="1"/>
    <row r="8491" s="18" customFormat="1"/>
    <row r="8492" s="18" customFormat="1"/>
    <row r="8493" s="18" customFormat="1"/>
    <row r="8494" s="18" customFormat="1"/>
    <row r="8495" s="18" customFormat="1"/>
    <row r="8496" s="18" customFormat="1"/>
    <row r="8497" s="18" customFormat="1"/>
    <row r="8498" s="18" customFormat="1"/>
    <row r="8499" s="18" customFormat="1"/>
    <row r="8500" s="18" customFormat="1"/>
    <row r="8501" s="18" customFormat="1"/>
    <row r="8502" s="18" customFormat="1"/>
    <row r="8503" s="18" customFormat="1"/>
    <row r="8504" s="18" customFormat="1"/>
    <row r="8505" s="18" customFormat="1"/>
    <row r="8506" s="18" customFormat="1"/>
    <row r="8507" s="18" customFormat="1"/>
    <row r="8508" s="18" customFormat="1"/>
    <row r="8509" s="18" customFormat="1"/>
    <row r="8510" s="18" customFormat="1"/>
    <row r="8511" s="18" customFormat="1"/>
    <row r="8512" s="18" customFormat="1"/>
    <row r="8513" s="18" customFormat="1"/>
    <row r="8514" s="18" customFormat="1"/>
    <row r="8515" s="18" customFormat="1"/>
    <row r="8516" s="18" customFormat="1"/>
    <row r="8517" s="18" customFormat="1"/>
    <row r="8518" s="18" customFormat="1"/>
    <row r="8519" s="18" customFormat="1"/>
    <row r="8520" s="18" customFormat="1"/>
    <row r="8521" s="18" customFormat="1"/>
    <row r="8522" s="18" customFormat="1"/>
    <row r="8523" s="18" customFormat="1"/>
    <row r="8524" s="18" customFormat="1"/>
    <row r="8525" s="18" customFormat="1"/>
    <row r="8526" s="18" customFormat="1"/>
    <row r="8527" s="18" customFormat="1"/>
    <row r="8528" s="18" customFormat="1"/>
    <row r="8529" s="18" customFormat="1"/>
    <row r="8530" s="18" customFormat="1"/>
    <row r="8531" s="18" customFormat="1"/>
    <row r="8532" s="18" customFormat="1"/>
    <row r="8533" s="18" customFormat="1"/>
    <row r="8534" s="18" customFormat="1"/>
    <row r="8535" s="18" customFormat="1"/>
    <row r="8536" s="18" customFormat="1"/>
    <row r="8537" s="18" customFormat="1"/>
    <row r="8538" s="18" customFormat="1"/>
    <row r="8539" s="18" customFormat="1"/>
    <row r="8540" s="18" customFormat="1"/>
    <row r="8541" s="18" customFormat="1"/>
    <row r="8542" s="18" customFormat="1"/>
    <row r="8543" s="18" customFormat="1"/>
    <row r="8544" s="18" customFormat="1"/>
    <row r="8545" s="18" customFormat="1"/>
    <row r="8546" s="18" customFormat="1"/>
    <row r="8547" s="18" customFormat="1"/>
    <row r="8548" s="18" customFormat="1"/>
    <row r="8549" s="18" customFormat="1"/>
    <row r="8550" s="18" customFormat="1"/>
    <row r="8551" s="18" customFormat="1"/>
    <row r="8552" s="18" customFormat="1"/>
    <row r="8553" s="18" customFormat="1"/>
    <row r="8554" s="18" customFormat="1"/>
    <row r="8555" s="18" customFormat="1"/>
    <row r="8556" s="18" customFormat="1"/>
    <row r="8557" s="18" customFormat="1"/>
    <row r="8558" s="18" customFormat="1"/>
    <row r="8559" s="18" customFormat="1"/>
    <row r="8560" s="18" customFormat="1"/>
    <row r="8561" s="18" customFormat="1"/>
    <row r="8562" s="18" customFormat="1"/>
    <row r="8563" s="18" customFormat="1"/>
    <row r="8564" s="18" customFormat="1"/>
    <row r="8565" s="18" customFormat="1"/>
    <row r="8566" s="18" customFormat="1"/>
    <row r="8567" s="18" customFormat="1"/>
    <row r="8568" s="18" customFormat="1"/>
    <row r="8569" s="18" customFormat="1"/>
    <row r="8570" s="18" customFormat="1"/>
    <row r="8571" s="18" customFormat="1"/>
    <row r="8572" s="18" customFormat="1"/>
    <row r="8573" s="18" customFormat="1"/>
    <row r="8574" s="18" customFormat="1"/>
    <row r="8575" s="18" customFormat="1"/>
    <row r="8576" s="18" customFormat="1"/>
    <row r="8577" s="18" customFormat="1"/>
    <row r="8578" s="18" customFormat="1"/>
    <row r="8579" s="18" customFormat="1"/>
    <row r="8580" s="18" customFormat="1"/>
    <row r="8581" s="18" customFormat="1"/>
    <row r="8582" s="18" customFormat="1"/>
    <row r="8583" s="18" customFormat="1"/>
    <row r="8584" s="18" customFormat="1"/>
    <row r="8585" s="18" customFormat="1"/>
    <row r="8586" s="18" customFormat="1"/>
    <row r="8587" s="18" customFormat="1"/>
    <row r="8588" s="18" customFormat="1"/>
    <row r="8589" s="18" customFormat="1"/>
    <row r="8590" s="18" customFormat="1"/>
    <row r="8591" s="18" customFormat="1"/>
    <row r="8592" s="18" customFormat="1"/>
    <row r="8593" s="18" customFormat="1"/>
    <row r="8594" s="18" customFormat="1"/>
    <row r="8595" s="18" customFormat="1"/>
    <row r="8596" s="18" customFormat="1"/>
    <row r="8597" s="18" customFormat="1"/>
    <row r="8598" s="18" customFormat="1"/>
    <row r="8599" s="18" customFormat="1"/>
    <row r="8600" s="18" customFormat="1"/>
    <row r="8601" s="18" customFormat="1"/>
    <row r="8602" s="18" customFormat="1"/>
    <row r="8603" s="18" customFormat="1"/>
    <row r="8604" s="18" customFormat="1"/>
    <row r="8605" s="18" customFormat="1"/>
    <row r="8606" s="18" customFormat="1"/>
    <row r="8607" s="18" customFormat="1"/>
    <row r="8608" s="18" customFormat="1"/>
    <row r="8609" s="18" customFormat="1"/>
    <row r="8610" s="18" customFormat="1"/>
    <row r="8611" s="18" customFormat="1"/>
    <row r="8612" s="18" customFormat="1"/>
    <row r="8613" s="18" customFormat="1"/>
    <row r="8614" s="18" customFormat="1"/>
    <row r="8615" s="18" customFormat="1"/>
    <row r="8616" s="18" customFormat="1"/>
    <row r="8617" s="18" customFormat="1"/>
    <row r="8618" s="18" customFormat="1"/>
    <row r="8619" s="18" customFormat="1"/>
    <row r="8620" s="18" customFormat="1"/>
    <row r="8621" s="18" customFormat="1"/>
    <row r="8622" s="18" customFormat="1"/>
    <row r="8623" s="18" customFormat="1"/>
    <row r="8624" s="18" customFormat="1"/>
    <row r="8625" s="18" customFormat="1"/>
    <row r="8626" s="18" customFormat="1"/>
    <row r="8627" s="18" customFormat="1"/>
    <row r="8628" s="18" customFormat="1"/>
    <row r="8629" s="18" customFormat="1"/>
    <row r="8630" s="18" customFormat="1"/>
    <row r="8631" s="18" customFormat="1"/>
    <row r="8632" s="18" customFormat="1"/>
    <row r="8633" s="18" customFormat="1"/>
    <row r="8634" s="18" customFormat="1"/>
    <row r="8635" s="18" customFormat="1"/>
    <row r="8636" s="18" customFormat="1"/>
    <row r="8637" s="18" customFormat="1"/>
    <row r="8638" s="18" customFormat="1"/>
    <row r="8639" s="18" customFormat="1"/>
    <row r="8640" s="18" customFormat="1"/>
    <row r="8641" s="18" customFormat="1"/>
    <row r="8642" s="18" customFormat="1"/>
    <row r="8643" s="18" customFormat="1"/>
    <row r="8644" s="18" customFormat="1"/>
    <row r="8645" s="18" customFormat="1"/>
    <row r="8646" s="18" customFormat="1"/>
    <row r="8647" s="18" customFormat="1"/>
    <row r="8648" s="18" customFormat="1"/>
    <row r="8649" s="18" customFormat="1"/>
    <row r="8650" s="18" customFormat="1"/>
    <row r="8651" s="18" customFormat="1"/>
    <row r="8652" s="18" customFormat="1"/>
    <row r="8653" s="18" customFormat="1"/>
    <row r="8654" s="18" customFormat="1"/>
    <row r="8655" s="18" customFormat="1"/>
    <row r="8656" s="18" customFormat="1"/>
    <row r="8657" s="18" customFormat="1"/>
    <row r="8658" s="18" customFormat="1"/>
    <row r="8659" s="18" customFormat="1"/>
    <row r="8660" s="18" customFormat="1"/>
    <row r="8661" s="18" customFormat="1"/>
    <row r="8662" s="18" customFormat="1"/>
    <row r="8663" s="18" customFormat="1"/>
    <row r="8664" s="18" customFormat="1"/>
    <row r="8665" s="18" customFormat="1"/>
    <row r="8666" s="18" customFormat="1"/>
    <row r="8667" s="18" customFormat="1"/>
    <row r="8668" s="18" customFormat="1"/>
    <row r="8669" s="18" customFormat="1"/>
    <row r="8670" s="18" customFormat="1"/>
    <row r="8671" s="18" customFormat="1"/>
    <row r="8672" s="18" customFormat="1"/>
    <row r="8673" s="18" customFormat="1"/>
    <row r="8674" s="18" customFormat="1"/>
    <row r="8675" s="18" customFormat="1"/>
    <row r="8676" s="18" customFormat="1"/>
    <row r="8677" s="18" customFormat="1"/>
    <row r="8678" s="18" customFormat="1"/>
    <row r="8679" s="18" customFormat="1"/>
    <row r="8680" s="18" customFormat="1"/>
    <row r="8681" s="18" customFormat="1"/>
    <row r="8682" s="18" customFormat="1"/>
    <row r="8683" s="18" customFormat="1"/>
    <row r="8684" s="18" customFormat="1"/>
    <row r="8685" s="18" customFormat="1"/>
    <row r="8686" s="18" customFormat="1"/>
    <row r="8687" s="18" customFormat="1"/>
    <row r="8688" s="18" customFormat="1"/>
    <row r="8689" s="18" customFormat="1"/>
    <row r="8690" s="18" customFormat="1"/>
    <row r="8691" s="18" customFormat="1"/>
    <row r="8692" s="18" customFormat="1"/>
    <row r="8693" s="18" customFormat="1"/>
    <row r="8694" s="18" customFormat="1"/>
    <row r="8695" s="18" customFormat="1"/>
    <row r="8696" s="18" customFormat="1"/>
    <row r="8697" s="18" customFormat="1"/>
    <row r="8698" s="18" customFormat="1"/>
    <row r="8699" s="18" customFormat="1"/>
    <row r="8700" s="18" customFormat="1"/>
    <row r="8701" s="18" customFormat="1"/>
    <row r="8702" s="18" customFormat="1"/>
    <row r="8703" s="18" customFormat="1"/>
    <row r="8704" s="18" customFormat="1"/>
    <row r="8705" s="18" customFormat="1"/>
    <row r="8706" s="18" customFormat="1"/>
    <row r="8707" s="18" customFormat="1"/>
    <row r="8708" s="18" customFormat="1"/>
    <row r="8709" s="18" customFormat="1"/>
    <row r="8710" s="18" customFormat="1"/>
    <row r="8711" s="18" customFormat="1"/>
    <row r="8712" s="18" customFormat="1"/>
    <row r="8713" s="18" customFormat="1"/>
    <row r="8714" s="18" customFormat="1"/>
    <row r="8715" s="18" customFormat="1"/>
    <row r="8716" s="18" customFormat="1"/>
    <row r="8717" s="18" customFormat="1"/>
    <row r="8718" s="18" customFormat="1"/>
    <row r="8719" s="18" customFormat="1"/>
    <row r="8720" s="18" customFormat="1"/>
    <row r="8721" s="18" customFormat="1"/>
    <row r="8722" s="18" customFormat="1"/>
    <row r="8723" s="18" customFormat="1"/>
    <row r="8724" s="18" customFormat="1"/>
    <row r="8725" s="18" customFormat="1"/>
    <row r="8726" s="18" customFormat="1"/>
    <row r="8727" s="18" customFormat="1"/>
    <row r="8728" s="18" customFormat="1"/>
    <row r="8729" s="18" customFormat="1"/>
    <row r="8730" s="18" customFormat="1"/>
    <row r="8731" s="18" customFormat="1"/>
    <row r="8732" s="18" customFormat="1"/>
    <row r="8733" s="18" customFormat="1"/>
    <row r="8734" s="18" customFormat="1"/>
    <row r="8735" s="18" customFormat="1"/>
    <row r="8736" s="18" customFormat="1"/>
    <row r="8737" s="18" customFormat="1"/>
    <row r="8738" s="18" customFormat="1"/>
    <row r="8739" s="18" customFormat="1"/>
    <row r="8740" s="18" customFormat="1"/>
    <row r="8741" s="18" customFormat="1"/>
    <row r="8742" s="18" customFormat="1"/>
    <row r="8743" s="18" customFormat="1"/>
    <row r="8744" s="18" customFormat="1"/>
    <row r="8745" s="18" customFormat="1"/>
    <row r="8746" s="18" customFormat="1"/>
    <row r="8747" s="18" customFormat="1"/>
    <row r="8748" s="18" customFormat="1"/>
    <row r="8749" s="18" customFormat="1"/>
    <row r="8750" s="18" customFormat="1"/>
    <row r="8751" s="18" customFormat="1"/>
    <row r="8752" s="18" customFormat="1"/>
    <row r="8753" s="18" customFormat="1"/>
    <row r="8754" s="18" customFormat="1"/>
    <row r="8755" s="18" customFormat="1"/>
    <row r="8756" s="18" customFormat="1"/>
    <row r="8757" s="18" customFormat="1"/>
    <row r="8758" s="18" customFormat="1"/>
    <row r="8759" s="18" customFormat="1"/>
    <row r="8760" s="18" customFormat="1"/>
    <row r="8761" s="18" customFormat="1"/>
    <row r="8762" s="18" customFormat="1"/>
    <row r="8763" s="18" customFormat="1"/>
    <row r="8764" s="18" customFormat="1"/>
    <row r="8765" s="18" customFormat="1"/>
    <row r="8766" s="18" customFormat="1"/>
    <row r="8767" s="18" customFormat="1"/>
    <row r="8768" s="18" customFormat="1"/>
    <row r="8769" s="18" customFormat="1"/>
    <row r="8770" s="18" customFormat="1"/>
    <row r="8771" s="18" customFormat="1"/>
    <row r="8772" s="18" customFormat="1"/>
    <row r="8773" s="18" customFormat="1"/>
    <row r="8774" s="18" customFormat="1"/>
    <row r="8775" s="18" customFormat="1"/>
    <row r="8776" s="18" customFormat="1"/>
    <row r="8777" s="18" customFormat="1"/>
    <row r="8778" s="18" customFormat="1"/>
    <row r="8779" s="18" customFormat="1"/>
    <row r="8780" s="18" customFormat="1"/>
    <row r="8781" s="18" customFormat="1"/>
    <row r="8782" s="18" customFormat="1"/>
    <row r="8783" s="18" customFormat="1"/>
    <row r="8784" s="18" customFormat="1"/>
    <row r="8785" s="18" customFormat="1"/>
    <row r="8786" s="18" customFormat="1"/>
    <row r="8787" s="18" customFormat="1"/>
    <row r="8788" s="18" customFormat="1"/>
    <row r="8789" s="18" customFormat="1"/>
    <row r="8790" s="18" customFormat="1"/>
    <row r="8791" s="18" customFormat="1"/>
    <row r="8792" s="18" customFormat="1"/>
    <row r="8793" s="18" customFormat="1"/>
    <row r="8794" s="18" customFormat="1"/>
    <row r="8795" s="18" customFormat="1"/>
    <row r="8796" s="18" customFormat="1"/>
    <row r="8797" s="18" customFormat="1"/>
    <row r="8798" s="18" customFormat="1"/>
    <row r="8799" s="18" customFormat="1"/>
    <row r="8800" s="18" customFormat="1"/>
    <row r="8801" s="18" customFormat="1"/>
    <row r="8802" s="18" customFormat="1"/>
    <row r="8803" s="18" customFormat="1"/>
    <row r="8804" s="18" customFormat="1"/>
    <row r="8805" s="18" customFormat="1"/>
    <row r="8806" s="18" customFormat="1"/>
    <row r="8807" s="18" customFormat="1"/>
    <row r="8808" s="18" customFormat="1"/>
    <row r="8809" s="18" customFormat="1"/>
    <row r="8810" s="18" customFormat="1"/>
    <row r="8811" s="18" customFormat="1"/>
    <row r="8812" s="18" customFormat="1"/>
    <row r="8813" s="18" customFormat="1"/>
    <row r="8814" s="18" customFormat="1"/>
    <row r="8815" s="18" customFormat="1"/>
    <row r="8816" s="18" customFormat="1"/>
    <row r="8817" s="18" customFormat="1"/>
    <row r="8818" s="18" customFormat="1"/>
    <row r="8819" s="18" customFormat="1"/>
    <row r="8820" s="18" customFormat="1"/>
    <row r="8821" s="18" customFormat="1"/>
    <row r="8822" s="18" customFormat="1"/>
    <row r="8823" s="18" customFormat="1"/>
    <row r="8824" s="18" customFormat="1"/>
    <row r="8825" s="18" customFormat="1"/>
    <row r="8826" s="18" customFormat="1"/>
    <row r="8827" s="18" customFormat="1"/>
    <row r="8828" s="18" customFormat="1"/>
    <row r="8829" s="18" customFormat="1"/>
    <row r="8830" s="18" customFormat="1"/>
    <row r="8831" s="18" customFormat="1"/>
    <row r="8832" s="18" customFormat="1"/>
    <row r="8833" s="18" customFormat="1"/>
    <row r="8834" s="18" customFormat="1"/>
    <row r="8835" s="18" customFormat="1"/>
    <row r="8836" s="18" customFormat="1"/>
    <row r="8837" s="18" customFormat="1"/>
    <row r="8838" s="18" customFormat="1"/>
    <row r="8839" s="18" customFormat="1"/>
    <row r="8840" s="18" customFormat="1"/>
    <row r="8841" s="18" customFormat="1"/>
    <row r="8842" s="18" customFormat="1"/>
    <row r="8843" s="18" customFormat="1"/>
    <row r="8844" s="18" customFormat="1"/>
    <row r="8845" s="18" customFormat="1"/>
    <row r="8846" s="18" customFormat="1"/>
    <row r="8847" s="18" customFormat="1"/>
    <row r="8848" s="18" customFormat="1"/>
    <row r="8849" s="18" customFormat="1"/>
    <row r="8850" s="18" customFormat="1"/>
    <row r="8851" s="18" customFormat="1"/>
    <row r="8852" s="18" customFormat="1"/>
    <row r="8853" s="18" customFormat="1"/>
    <row r="8854" s="18" customFormat="1"/>
    <row r="8855" s="18" customFormat="1"/>
    <row r="8856" s="18" customFormat="1"/>
    <row r="8857" s="18" customFormat="1"/>
    <row r="8858" s="18" customFormat="1"/>
    <row r="8859" s="18" customFormat="1"/>
    <row r="8860" s="18" customFormat="1"/>
    <row r="8861" s="18" customFormat="1"/>
    <row r="8862" s="18" customFormat="1"/>
    <row r="8863" s="18" customFormat="1"/>
    <row r="8864" s="18" customFormat="1"/>
    <row r="8865" s="18" customFormat="1"/>
    <row r="8866" s="18" customFormat="1"/>
    <row r="8867" s="18" customFormat="1"/>
    <row r="8868" s="18" customFormat="1"/>
    <row r="8869" s="18" customFormat="1"/>
    <row r="8870" s="18" customFormat="1"/>
    <row r="8871" s="18" customFormat="1"/>
    <row r="8872" s="18" customFormat="1"/>
    <row r="8873" s="18" customFormat="1"/>
    <row r="8874" s="18" customFormat="1"/>
    <row r="8875" s="18" customFormat="1"/>
    <row r="8876" s="18" customFormat="1"/>
    <row r="8877" s="18" customFormat="1"/>
    <row r="8878" s="18" customFormat="1"/>
    <row r="8879" s="18" customFormat="1"/>
    <row r="8880" s="18" customFormat="1"/>
    <row r="8881" s="18" customFormat="1"/>
    <row r="8882" s="18" customFormat="1"/>
    <row r="8883" s="18" customFormat="1"/>
    <row r="8884" s="18" customFormat="1"/>
    <row r="8885" s="18" customFormat="1"/>
    <row r="8886" s="18" customFormat="1"/>
    <row r="8887" s="18" customFormat="1"/>
    <row r="8888" s="18" customFormat="1"/>
    <row r="8889" s="18" customFormat="1"/>
    <row r="8890" s="18" customFormat="1"/>
    <row r="8891" s="18" customFormat="1"/>
    <row r="8892" s="18" customFormat="1"/>
    <row r="8893" s="18" customFormat="1"/>
    <row r="8894" s="18" customFormat="1"/>
    <row r="8895" s="18" customFormat="1"/>
    <row r="8896" s="18" customFormat="1"/>
    <row r="8897" s="18" customFormat="1"/>
    <row r="8898" s="18" customFormat="1"/>
    <row r="8899" s="18" customFormat="1"/>
    <row r="8900" s="18" customFormat="1"/>
    <row r="8901" s="18" customFormat="1"/>
    <row r="8902" s="18" customFormat="1"/>
    <row r="8903" s="18" customFormat="1"/>
    <row r="8904" s="18" customFormat="1"/>
    <row r="8905" s="18" customFormat="1"/>
    <row r="8906" s="18" customFormat="1"/>
    <row r="8907" s="18" customFormat="1"/>
    <row r="8908" s="18" customFormat="1"/>
    <row r="8909" s="18" customFormat="1"/>
    <row r="8910" s="18" customFormat="1"/>
    <row r="8911" s="18" customFormat="1"/>
    <row r="8912" s="18" customFormat="1"/>
    <row r="8913" s="18" customFormat="1"/>
    <row r="8914" s="18" customFormat="1"/>
    <row r="8915" s="18" customFormat="1"/>
    <row r="8916" s="18" customFormat="1"/>
    <row r="8917" s="18" customFormat="1"/>
    <row r="8918" s="18" customFormat="1"/>
    <row r="8919" s="18" customFormat="1"/>
    <row r="8920" s="18" customFormat="1"/>
    <row r="8921" s="18" customFormat="1"/>
    <row r="8922" s="18" customFormat="1"/>
    <row r="8923" s="18" customFormat="1"/>
    <row r="8924" s="18" customFormat="1"/>
    <row r="8925" s="18" customFormat="1"/>
    <row r="8926" s="18" customFormat="1"/>
    <row r="8927" s="18" customFormat="1"/>
    <row r="8928" s="18" customFormat="1"/>
    <row r="8929" s="18" customFormat="1"/>
    <row r="8930" s="18" customFormat="1"/>
    <row r="8931" s="18" customFormat="1"/>
    <row r="8932" s="18" customFormat="1"/>
    <row r="8933" s="18" customFormat="1"/>
    <row r="8934" s="18" customFormat="1"/>
    <row r="8935" s="18" customFormat="1"/>
    <row r="8936" s="18" customFormat="1"/>
    <row r="8937" s="18" customFormat="1"/>
    <row r="8938" s="18" customFormat="1"/>
    <row r="8939" s="18" customFormat="1"/>
    <row r="8940" s="18" customFormat="1"/>
    <row r="8941" s="18" customFormat="1"/>
    <row r="8942" s="18" customFormat="1"/>
    <row r="8943" s="18" customFormat="1"/>
    <row r="8944" s="18" customFormat="1"/>
    <row r="8945" s="18" customFormat="1"/>
    <row r="8946" s="18" customFormat="1"/>
    <row r="8947" s="18" customFormat="1"/>
    <row r="8948" s="18" customFormat="1"/>
    <row r="8949" s="18" customFormat="1"/>
    <row r="8950" s="18" customFormat="1"/>
    <row r="8951" s="18" customFormat="1"/>
    <row r="8952" s="18" customFormat="1"/>
    <row r="8953" s="18" customFormat="1"/>
    <row r="8954" s="18" customFormat="1"/>
    <row r="8955" s="18" customFormat="1"/>
    <row r="8956" s="18" customFormat="1"/>
    <row r="8957" s="18" customFormat="1"/>
    <row r="8958" s="18" customFormat="1"/>
    <row r="8959" s="18" customFormat="1"/>
    <row r="8960" s="18" customFormat="1"/>
    <row r="8961" s="18" customFormat="1"/>
    <row r="8962" s="18" customFormat="1"/>
    <row r="8963" s="18" customFormat="1"/>
    <row r="8964" s="18" customFormat="1"/>
    <row r="8965" s="18" customFormat="1"/>
    <row r="8966" s="18" customFormat="1"/>
    <row r="8967" s="18" customFormat="1"/>
    <row r="8968" s="18" customFormat="1"/>
    <row r="8969" s="18" customFormat="1"/>
    <row r="8970" s="18" customFormat="1"/>
    <row r="8971" s="18" customFormat="1"/>
    <row r="8972" s="18" customFormat="1"/>
    <row r="8973" s="18" customFormat="1"/>
    <row r="8974" s="18" customFormat="1"/>
    <row r="8975" s="18" customFormat="1"/>
    <row r="8976" s="18" customFormat="1"/>
    <row r="8977" s="18" customFormat="1"/>
    <row r="8978" s="18" customFormat="1"/>
    <row r="8979" s="18" customFormat="1"/>
    <row r="8980" s="18" customFormat="1"/>
    <row r="8981" s="18" customFormat="1"/>
    <row r="8982" s="18" customFormat="1"/>
    <row r="8983" s="18" customFormat="1"/>
    <row r="8984" s="18" customFormat="1"/>
    <row r="8985" s="18" customFormat="1"/>
    <row r="8986" s="18" customFormat="1"/>
    <row r="8987" s="18" customFormat="1"/>
    <row r="8988" s="18" customFormat="1"/>
    <row r="8989" s="18" customFormat="1"/>
    <row r="8990" s="18" customFormat="1"/>
    <row r="8991" s="18" customFormat="1"/>
    <row r="8992" s="18" customFormat="1"/>
    <row r="8993" s="18" customFormat="1"/>
    <row r="8994" s="18" customFormat="1"/>
    <row r="8995" s="18" customFormat="1"/>
    <row r="8996" s="18" customFormat="1"/>
    <row r="8997" s="18" customFormat="1"/>
    <row r="8998" s="18" customFormat="1"/>
    <row r="8999" s="18" customFormat="1"/>
    <row r="9000" s="18" customFormat="1"/>
    <row r="9001" s="18" customFormat="1"/>
    <row r="9002" s="18" customFormat="1"/>
    <row r="9003" s="18" customFormat="1"/>
    <row r="9004" s="18" customFormat="1"/>
    <row r="9005" s="18" customFormat="1"/>
    <row r="9006" s="18" customFormat="1"/>
    <row r="9007" s="18" customFormat="1"/>
    <row r="9008" s="18" customFormat="1"/>
    <row r="9009" s="18" customFormat="1"/>
    <row r="9010" s="18" customFormat="1"/>
    <row r="9011" s="18" customFormat="1"/>
    <row r="9012" s="18" customFormat="1"/>
    <row r="9013" s="18" customFormat="1"/>
    <row r="9014" s="18" customFormat="1"/>
    <row r="9015" s="18" customFormat="1"/>
    <row r="9016" s="18" customFormat="1"/>
    <row r="9017" s="18" customFormat="1"/>
    <row r="9018" s="18" customFormat="1"/>
    <row r="9019" s="18" customFormat="1"/>
    <row r="9020" s="18" customFormat="1"/>
    <row r="9021" s="18" customFormat="1"/>
    <row r="9022" s="18" customFormat="1"/>
    <row r="9023" s="18" customFormat="1"/>
    <row r="9024" s="18" customFormat="1"/>
    <row r="9025" s="18" customFormat="1"/>
    <row r="9026" s="18" customFormat="1"/>
    <row r="9027" s="18" customFormat="1"/>
    <row r="9028" s="18" customFormat="1"/>
    <row r="9029" s="18" customFormat="1"/>
    <row r="9030" s="18" customFormat="1"/>
    <row r="9031" s="18" customFormat="1"/>
    <row r="9032" s="18" customFormat="1"/>
    <row r="9033" s="18" customFormat="1"/>
    <row r="9034" s="18" customFormat="1"/>
    <row r="9035" s="18" customFormat="1"/>
    <row r="9036" s="18" customFormat="1"/>
    <row r="9037" s="18" customFormat="1"/>
    <row r="9038" s="18" customFormat="1"/>
    <row r="9039" s="18" customFormat="1"/>
    <row r="9040" s="18" customFormat="1"/>
    <row r="9041" s="18" customFormat="1"/>
    <row r="9042" s="18" customFormat="1"/>
    <row r="9043" s="18" customFormat="1"/>
    <row r="9044" s="18" customFormat="1"/>
    <row r="9045" s="18" customFormat="1"/>
    <row r="9046" s="18" customFormat="1"/>
    <row r="9047" s="18" customFormat="1"/>
    <row r="9048" s="18" customFormat="1"/>
    <row r="9049" s="18" customFormat="1"/>
    <row r="9050" s="18" customFormat="1"/>
    <row r="9051" s="18" customFormat="1"/>
    <row r="9052" s="18" customFormat="1"/>
    <row r="9053" s="18" customFormat="1"/>
    <row r="9054" s="18" customFormat="1"/>
    <row r="9055" s="18" customFormat="1"/>
    <row r="9056" s="18" customFormat="1"/>
    <row r="9057" s="18" customFormat="1"/>
    <row r="9058" s="18" customFormat="1"/>
    <row r="9059" s="18" customFormat="1"/>
    <row r="9060" s="18" customFormat="1"/>
    <row r="9061" s="18" customFormat="1"/>
    <row r="9062" s="18" customFormat="1"/>
    <row r="9063" s="18" customFormat="1"/>
    <row r="9064" s="18" customFormat="1"/>
    <row r="9065" s="18" customFormat="1"/>
    <row r="9066" s="18" customFormat="1"/>
    <row r="9067" s="18" customFormat="1"/>
    <row r="9068" s="18" customFormat="1"/>
    <row r="9069" s="18" customFormat="1"/>
    <row r="9070" s="18" customFormat="1"/>
    <row r="9071" s="18" customFormat="1"/>
    <row r="9072" s="18" customFormat="1"/>
    <row r="9073" s="18" customFormat="1"/>
    <row r="9074" s="18" customFormat="1"/>
    <row r="9075" s="18" customFormat="1"/>
    <row r="9076" s="18" customFormat="1"/>
    <row r="9077" s="18" customFormat="1"/>
    <row r="9078" s="18" customFormat="1"/>
    <row r="9079" s="18" customFormat="1"/>
    <row r="9080" s="18" customFormat="1"/>
    <row r="9081" s="18" customFormat="1"/>
    <row r="9082" s="18" customFormat="1"/>
    <row r="9083" s="18" customFormat="1"/>
    <row r="9084" s="18" customFormat="1"/>
    <row r="9085" s="18" customFormat="1"/>
    <row r="9086" s="18" customFormat="1"/>
    <row r="9087" s="18" customFormat="1"/>
    <row r="9088" s="18" customFormat="1"/>
    <row r="9089" s="18" customFormat="1"/>
    <row r="9090" s="18" customFormat="1"/>
    <row r="9091" s="18" customFormat="1"/>
    <row r="9092" s="18" customFormat="1"/>
    <row r="9093" s="18" customFormat="1"/>
    <row r="9094" s="18" customFormat="1"/>
    <row r="9095" s="18" customFormat="1"/>
    <row r="9096" s="18" customFormat="1"/>
    <row r="9097" s="18" customFormat="1"/>
    <row r="9098" s="18" customFormat="1"/>
    <row r="9099" s="18" customFormat="1"/>
    <row r="9100" s="18" customFormat="1"/>
    <row r="9101" s="18" customFormat="1"/>
    <row r="9102" s="18" customFormat="1"/>
    <row r="9103" s="18" customFormat="1"/>
    <row r="9104" s="18" customFormat="1"/>
    <row r="9105" s="18" customFormat="1"/>
    <row r="9106" s="18" customFormat="1"/>
    <row r="9107" s="18" customFormat="1"/>
    <row r="9108" s="18" customFormat="1"/>
    <row r="9109" s="18" customFormat="1"/>
    <row r="9110" s="18" customFormat="1"/>
    <row r="9111" s="18" customFormat="1"/>
    <row r="9112" s="18" customFormat="1"/>
    <row r="9113" s="18" customFormat="1"/>
    <row r="9114" s="18" customFormat="1"/>
    <row r="9115" s="18" customFormat="1"/>
    <row r="9116" s="18" customFormat="1"/>
    <row r="9117" s="18" customFormat="1"/>
    <row r="9118" s="18" customFormat="1"/>
    <row r="9119" s="18" customFormat="1"/>
    <row r="9120" s="18" customFormat="1"/>
    <row r="9121" s="18" customFormat="1"/>
    <row r="9122" s="18" customFormat="1"/>
    <row r="9123" s="18" customFormat="1"/>
    <row r="9124" s="18" customFormat="1"/>
    <row r="9125" s="18" customFormat="1"/>
    <row r="9126" s="18" customFormat="1"/>
    <row r="9127" s="18" customFormat="1"/>
    <row r="9128" s="18" customFormat="1"/>
    <row r="9129" s="18" customFormat="1"/>
    <row r="9130" s="18" customFormat="1"/>
    <row r="9131" s="18" customFormat="1"/>
    <row r="9132" s="18" customFormat="1"/>
    <row r="9133" s="18" customFormat="1"/>
    <row r="9134" s="18" customFormat="1"/>
    <row r="9135" s="18" customFormat="1"/>
    <row r="9136" s="18" customFormat="1"/>
    <row r="9137" s="18" customFormat="1"/>
    <row r="9138" s="18" customFormat="1"/>
    <row r="9139" s="18" customFormat="1"/>
    <row r="9140" s="18" customFormat="1"/>
    <row r="9141" s="18" customFormat="1"/>
    <row r="9142" s="18" customFormat="1"/>
    <row r="9143" s="18" customFormat="1"/>
    <row r="9144" s="18" customFormat="1"/>
    <row r="9145" s="18" customFormat="1"/>
    <row r="9146" s="18" customFormat="1"/>
    <row r="9147" s="18" customFormat="1"/>
    <row r="9148" s="18" customFormat="1"/>
    <row r="9149" s="18" customFormat="1"/>
    <row r="9150" s="18" customFormat="1"/>
    <row r="9151" s="18" customFormat="1"/>
    <row r="9152" s="18" customFormat="1"/>
    <row r="9153" s="18" customFormat="1"/>
    <row r="9154" s="18" customFormat="1"/>
    <row r="9155" s="18" customFormat="1"/>
    <row r="9156" s="18" customFormat="1"/>
    <row r="9157" s="18" customFormat="1"/>
    <row r="9158" s="18" customFormat="1"/>
    <row r="9159" s="18" customFormat="1"/>
    <row r="9160" s="18" customFormat="1"/>
    <row r="9161" s="18" customFormat="1"/>
    <row r="9162" s="18" customFormat="1"/>
    <row r="9163" s="18" customFormat="1"/>
    <row r="9164" s="18" customFormat="1"/>
    <row r="9165" s="18" customFormat="1"/>
    <row r="9166" s="18" customFormat="1"/>
    <row r="9167" s="18" customFormat="1"/>
    <row r="9168" s="18" customFormat="1"/>
    <row r="9169" s="18" customFormat="1"/>
    <row r="9170" s="18" customFormat="1"/>
    <row r="9171" s="18" customFormat="1"/>
    <row r="9172" s="18" customFormat="1"/>
    <row r="9173" s="18" customFormat="1"/>
    <row r="9174" s="18" customFormat="1"/>
    <row r="9175" s="18" customFormat="1"/>
    <row r="9176" s="18" customFormat="1"/>
    <row r="9177" s="18" customFormat="1"/>
    <row r="9178" s="18" customFormat="1"/>
    <row r="9179" s="18" customFormat="1"/>
    <row r="9180" s="18" customFormat="1"/>
    <row r="9181" s="18" customFormat="1"/>
    <row r="9182" s="18" customFormat="1"/>
    <row r="9183" s="18" customFormat="1"/>
    <row r="9184" s="18" customFormat="1"/>
    <row r="9185" s="18" customFormat="1"/>
    <row r="9186" s="18" customFormat="1"/>
    <row r="9187" s="18" customFormat="1"/>
    <row r="9188" s="18" customFormat="1"/>
    <row r="9189" s="18" customFormat="1"/>
    <row r="9190" s="18" customFormat="1"/>
    <row r="9191" s="18" customFormat="1"/>
    <row r="9192" s="18" customFormat="1"/>
    <row r="9193" s="18" customFormat="1"/>
    <row r="9194" s="18" customFormat="1"/>
    <row r="9195" s="18" customFormat="1"/>
    <row r="9196" s="18" customFormat="1"/>
    <row r="9197" s="18" customFormat="1"/>
    <row r="9198" s="18" customFormat="1"/>
    <row r="9199" s="18" customFormat="1"/>
    <row r="9200" s="18" customFormat="1"/>
    <row r="9201" s="18" customFormat="1"/>
    <row r="9202" s="18" customFormat="1"/>
    <row r="9203" s="18" customFormat="1"/>
    <row r="9204" s="18" customFormat="1"/>
    <row r="9205" s="18" customFormat="1"/>
    <row r="9206" s="18" customFormat="1"/>
    <row r="9207" s="18" customFormat="1"/>
    <row r="9208" s="18" customFormat="1"/>
    <row r="9209" s="18" customFormat="1"/>
    <row r="9210" s="18" customFormat="1"/>
    <row r="9211" s="18" customFormat="1"/>
    <row r="9212" s="18" customFormat="1"/>
    <row r="9213" s="18" customFormat="1"/>
    <row r="9214" s="18" customFormat="1"/>
    <row r="9215" s="18" customFormat="1"/>
  </sheetData>
  <sheetProtection algorithmName="SHA-512" hashValue="2/w2krPepi5Kr8GhgvjvDSWwOW1dLTmoaw+jZ1UP9LzllKv8HBFgoW9NUA4ecuBtTtI8BLlhZ8izslFVOc/CxA==" saltValue="iYlIFF2vq/8LQ0yAJPByKg==" spinCount="100000" sheet="1" objects="1" scenarios="1"/>
  <mergeCells count="17">
    <mergeCell ref="B1:I1"/>
    <mergeCell ref="A23:I23"/>
    <mergeCell ref="B25:I25"/>
    <mergeCell ref="B26:I26"/>
    <mergeCell ref="A41:I41"/>
    <mergeCell ref="B28:I28"/>
    <mergeCell ref="B31:I31"/>
    <mergeCell ref="B32:I32"/>
    <mergeCell ref="B36:I36"/>
    <mergeCell ref="A37:I37"/>
    <mergeCell ref="A39:I39"/>
    <mergeCell ref="B35:I35"/>
    <mergeCell ref="B24:O24"/>
    <mergeCell ref="B33:I33"/>
    <mergeCell ref="A47:I47"/>
    <mergeCell ref="A43:I43"/>
    <mergeCell ref="B44:I44"/>
  </mergeCells>
  <pageMargins left="0.7" right="0.7" top="0.75" bottom="0.75" header="0.3" footer="0.3"/>
  <pageSetup scale="5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pageSetUpPr fitToPage="1"/>
  </sheetPr>
  <dimension ref="A1:I63"/>
  <sheetViews>
    <sheetView zoomScale="82" zoomScaleNormal="82" workbookViewId="0">
      <selection sqref="A1:F1"/>
    </sheetView>
  </sheetViews>
  <sheetFormatPr defaultRowHeight="12.75"/>
  <cols>
    <col min="1" max="1" width="57.5703125" style="112" customWidth="1"/>
    <col min="2" max="2" width="14.85546875" style="112" customWidth="1"/>
    <col min="3" max="3" width="13.85546875" style="112" customWidth="1"/>
    <col min="4" max="4" width="2.7109375" style="112" customWidth="1"/>
    <col min="5" max="5" width="13.140625" style="112" customWidth="1"/>
    <col min="6" max="6" width="13.85546875" style="112" customWidth="1"/>
    <col min="7" max="16384" width="9.140625" style="112"/>
  </cols>
  <sheetData>
    <row r="1" spans="1:6" ht="15.75">
      <c r="A1" s="329" t="s">
        <v>0</v>
      </c>
      <c r="B1" s="329"/>
      <c r="C1" s="329"/>
      <c r="D1" s="329"/>
      <c r="E1" s="329"/>
      <c r="F1" s="329"/>
    </row>
    <row r="2" spans="1:6" ht="15.75" customHeight="1">
      <c r="A2" s="330" t="s">
        <v>150</v>
      </c>
      <c r="B2" s="330"/>
      <c r="C2" s="330"/>
      <c r="D2" s="330"/>
      <c r="E2" s="330"/>
      <c r="F2" s="330"/>
    </row>
    <row r="3" spans="1:6" ht="15.75">
      <c r="A3" s="329" t="s">
        <v>132</v>
      </c>
      <c r="B3" s="329"/>
      <c r="C3" s="329"/>
      <c r="D3" s="329"/>
      <c r="E3" s="329"/>
      <c r="F3" s="329"/>
    </row>
    <row r="4" spans="1:6" ht="15.75">
      <c r="A4" s="329" t="s">
        <v>3</v>
      </c>
      <c r="B4" s="329"/>
      <c r="C4" s="329"/>
      <c r="D4" s="329"/>
      <c r="E4" s="329"/>
      <c r="F4" s="329"/>
    </row>
    <row r="5" spans="1:6" ht="15.75">
      <c r="A5" s="329" t="s">
        <v>4</v>
      </c>
      <c r="B5" s="329"/>
      <c r="C5" s="329"/>
      <c r="D5" s="329"/>
      <c r="E5" s="329"/>
      <c r="F5" s="329"/>
    </row>
    <row r="6" spans="1:6" ht="15.75">
      <c r="A6" s="99"/>
      <c r="B6" s="99"/>
      <c r="C6" s="99"/>
      <c r="D6" s="99"/>
      <c r="E6" s="99"/>
      <c r="F6" s="99"/>
    </row>
    <row r="7" spans="1:6">
      <c r="A7" s="61"/>
      <c r="B7" s="62"/>
      <c r="C7" s="61"/>
      <c r="D7" s="62"/>
      <c r="E7" s="62"/>
      <c r="F7" s="61"/>
    </row>
    <row r="8" spans="1:6">
      <c r="A8" s="123"/>
      <c r="B8" s="64"/>
      <c r="C8" s="64" t="s">
        <v>151</v>
      </c>
      <c r="D8" s="64"/>
      <c r="E8" s="64"/>
      <c r="F8" s="64" t="s">
        <v>151</v>
      </c>
    </row>
    <row r="9" spans="1:6" ht="13.5" thickBot="1">
      <c r="A9" s="124" t="s">
        <v>152</v>
      </c>
      <c r="B9" s="65" t="s">
        <v>334</v>
      </c>
      <c r="C9" s="65" t="s">
        <v>134</v>
      </c>
      <c r="D9" s="102"/>
      <c r="E9" s="65" t="s">
        <v>260</v>
      </c>
      <c r="F9" s="65" t="s">
        <v>134</v>
      </c>
    </row>
    <row r="10" spans="1:6">
      <c r="A10" s="61"/>
      <c r="B10" s="61"/>
      <c r="C10" s="61"/>
      <c r="D10" s="61"/>
      <c r="E10" s="61"/>
      <c r="F10" s="61"/>
    </row>
    <row r="11" spans="1:6">
      <c r="A11" s="66" t="s">
        <v>135</v>
      </c>
      <c r="B11" s="89">
        <v>1674</v>
      </c>
      <c r="C11" s="61"/>
      <c r="D11" s="67"/>
      <c r="E11" s="89">
        <v>1548</v>
      </c>
      <c r="F11" s="61"/>
    </row>
    <row r="12" spans="1:6">
      <c r="A12" s="66"/>
      <c r="B12" s="69"/>
      <c r="C12" s="61"/>
      <c r="D12" s="68"/>
      <c r="E12" s="69"/>
      <c r="F12" s="61"/>
    </row>
    <row r="13" spans="1:6">
      <c r="A13" s="66" t="s">
        <v>153</v>
      </c>
      <c r="B13" s="69"/>
      <c r="D13" s="68"/>
      <c r="E13" s="69"/>
    </row>
    <row r="14" spans="1:6">
      <c r="A14" s="66" t="s">
        <v>7</v>
      </c>
      <c r="B14" s="87">
        <v>764</v>
      </c>
      <c r="C14" s="96">
        <f>1-(B14/B11)</f>
        <v>0.54360812425328553</v>
      </c>
      <c r="D14" s="88"/>
      <c r="E14" s="87">
        <v>710</v>
      </c>
      <c r="F14" s="96">
        <f>1-(E14/E11)</f>
        <v>0.54134366925064592</v>
      </c>
    </row>
    <row r="15" spans="1:6">
      <c r="A15" s="70" t="s">
        <v>138</v>
      </c>
      <c r="B15" s="71"/>
      <c r="C15" s="119"/>
      <c r="D15" s="68"/>
      <c r="E15" s="71"/>
      <c r="F15" s="119"/>
    </row>
    <row r="16" spans="1:6">
      <c r="A16" s="72" t="s">
        <v>65</v>
      </c>
      <c r="B16" s="69">
        <v>-29</v>
      </c>
      <c r="C16" s="119"/>
      <c r="D16" s="68"/>
      <c r="E16" s="69">
        <v>-24</v>
      </c>
      <c r="F16" s="119"/>
    </row>
    <row r="17" spans="1:6">
      <c r="A17" s="72" t="s">
        <v>66</v>
      </c>
      <c r="B17" s="108">
        <v>-1</v>
      </c>
      <c r="C17" s="119"/>
      <c r="D17" s="68"/>
      <c r="E17" s="69">
        <v>-1</v>
      </c>
      <c r="F17" s="119"/>
    </row>
    <row r="18" spans="1:6">
      <c r="A18" s="72" t="s">
        <v>67</v>
      </c>
      <c r="B18" s="108" t="s">
        <v>84</v>
      </c>
      <c r="C18" s="119"/>
      <c r="D18" s="68"/>
      <c r="E18" s="69">
        <v>-1</v>
      </c>
      <c r="F18" s="119"/>
    </row>
    <row r="19" spans="1:6" ht="13.5" thickBot="1">
      <c r="A19" s="74" t="s">
        <v>155</v>
      </c>
      <c r="B19" s="125">
        <f>SUM(B14:B18)</f>
        <v>734</v>
      </c>
      <c r="C19" s="96">
        <f>1-(B19/B11)-0.001</f>
        <v>0.5605292712066906</v>
      </c>
      <c r="D19" s="68"/>
      <c r="E19" s="125">
        <f>SUM(E14:E18)</f>
        <v>684</v>
      </c>
      <c r="F19" s="96">
        <f>1-(E19/E11)</f>
        <v>0.55813953488372092</v>
      </c>
    </row>
    <row r="20" spans="1:6" ht="13.7" customHeight="1" thickTop="1">
      <c r="A20" s="75"/>
      <c r="B20" s="61"/>
      <c r="C20" s="113"/>
      <c r="D20" s="61"/>
      <c r="E20" s="61"/>
      <c r="F20" s="113"/>
    </row>
    <row r="21" spans="1:6" ht="14.25" customHeight="1">
      <c r="A21" s="115"/>
      <c r="B21" s="115"/>
      <c r="C21" s="115"/>
      <c r="D21" s="115"/>
      <c r="E21" s="115"/>
      <c r="F21" s="115"/>
    </row>
    <row r="22" spans="1:6">
      <c r="A22" s="61"/>
      <c r="B22" s="62"/>
      <c r="C22" s="61"/>
      <c r="D22" s="62"/>
      <c r="E22" s="62"/>
      <c r="F22" s="61"/>
    </row>
    <row r="23" spans="1:6">
      <c r="A23" s="61"/>
      <c r="B23" s="64"/>
      <c r="C23" s="64" t="s">
        <v>156</v>
      </c>
      <c r="D23" s="64"/>
      <c r="E23" s="64"/>
      <c r="F23" s="64" t="s">
        <v>156</v>
      </c>
    </row>
    <row r="24" spans="1:6" ht="13.5" thickBot="1">
      <c r="A24" s="124" t="s">
        <v>157</v>
      </c>
      <c r="B24" s="65" t="str">
        <f>B9</f>
        <v>Q1'22</v>
      </c>
      <c r="C24" s="65" t="s">
        <v>73</v>
      </c>
      <c r="D24" s="102"/>
      <c r="E24" s="65" t="str">
        <f>E9</f>
        <v>Q1'21</v>
      </c>
      <c r="F24" s="65" t="s">
        <v>73</v>
      </c>
    </row>
    <row r="25" spans="1:6">
      <c r="A25" s="61"/>
      <c r="B25" s="61"/>
      <c r="C25" s="61"/>
      <c r="D25" s="61"/>
      <c r="E25" s="61"/>
      <c r="F25" s="61"/>
    </row>
    <row r="26" spans="1:6">
      <c r="A26" s="66" t="s">
        <v>135</v>
      </c>
      <c r="B26" s="89">
        <f>B11</f>
        <v>1674</v>
      </c>
      <c r="C26" s="61"/>
      <c r="D26" s="67"/>
      <c r="E26" s="89">
        <f>E11</f>
        <v>1548</v>
      </c>
      <c r="F26" s="61"/>
    </row>
    <row r="27" spans="1:6">
      <c r="A27" s="66"/>
      <c r="B27" s="69"/>
      <c r="C27" s="61"/>
      <c r="D27" s="68"/>
      <c r="E27" s="69"/>
      <c r="F27" s="61"/>
    </row>
    <row r="28" spans="1:6">
      <c r="A28" s="66" t="s">
        <v>158</v>
      </c>
      <c r="B28" s="87">
        <v>117</v>
      </c>
      <c r="C28" s="96">
        <f>B28/B26</f>
        <v>6.9892473118279563E-2</v>
      </c>
      <c r="D28" s="88"/>
      <c r="E28" s="87">
        <v>103</v>
      </c>
      <c r="F28" s="96">
        <f>E28/E26</f>
        <v>6.6537467700258396E-2</v>
      </c>
    </row>
    <row r="29" spans="1:6">
      <c r="A29" s="70" t="s">
        <v>138</v>
      </c>
      <c r="B29" s="71"/>
      <c r="C29" s="119"/>
      <c r="D29" s="68"/>
      <c r="E29" s="71"/>
      <c r="F29" s="119"/>
    </row>
    <row r="30" spans="1:6">
      <c r="A30" s="242" t="s">
        <v>67</v>
      </c>
      <c r="B30" s="69">
        <v>-1</v>
      </c>
      <c r="C30" s="119"/>
      <c r="D30" s="68"/>
      <c r="E30" s="69" t="s">
        <v>84</v>
      </c>
      <c r="F30" s="119"/>
    </row>
    <row r="31" spans="1:6" ht="13.5" thickBot="1">
      <c r="A31" s="74" t="s">
        <v>159</v>
      </c>
      <c r="B31" s="125">
        <f>SUM(B28:B30)</f>
        <v>116</v>
      </c>
      <c r="C31" s="96">
        <f>B31/B26</f>
        <v>6.9295101553166066E-2</v>
      </c>
      <c r="D31" s="68"/>
      <c r="E31" s="125">
        <f>SUM(E28:E30)</f>
        <v>103</v>
      </c>
      <c r="F31" s="96">
        <f>E31/E26</f>
        <v>6.6537467700258396E-2</v>
      </c>
    </row>
    <row r="32" spans="1:6" ht="14.25" customHeight="1" thickTop="1">
      <c r="A32" s="115"/>
      <c r="B32" s="115"/>
      <c r="C32" s="115"/>
      <c r="D32" s="115"/>
      <c r="E32" s="115"/>
      <c r="F32" s="115"/>
    </row>
    <row r="33" spans="1:6" ht="14.25" customHeight="1">
      <c r="A33" s="115"/>
      <c r="B33" s="115"/>
      <c r="C33" s="115"/>
      <c r="D33" s="115"/>
      <c r="E33" s="115"/>
      <c r="F33" s="115"/>
    </row>
    <row r="34" spans="1:6">
      <c r="A34" s="61"/>
      <c r="B34" s="62"/>
      <c r="C34" s="61"/>
      <c r="D34" s="62"/>
      <c r="E34" s="62"/>
      <c r="F34" s="61"/>
    </row>
    <row r="35" spans="1:6">
      <c r="A35" s="61"/>
      <c r="B35" s="64"/>
      <c r="C35" s="64" t="s">
        <v>160</v>
      </c>
      <c r="D35" s="64"/>
      <c r="E35" s="64"/>
      <c r="F35" s="64" t="s">
        <v>160</v>
      </c>
    </row>
    <row r="36" spans="1:6" ht="13.5" thickBot="1">
      <c r="A36" s="124" t="s">
        <v>161</v>
      </c>
      <c r="B36" s="65" t="str">
        <f>B9</f>
        <v>Q1'22</v>
      </c>
      <c r="C36" s="65" t="s">
        <v>73</v>
      </c>
      <c r="D36" s="102"/>
      <c r="E36" s="65" t="str">
        <f>E9</f>
        <v>Q1'21</v>
      </c>
      <c r="F36" s="65" t="s">
        <v>73</v>
      </c>
    </row>
    <row r="37" spans="1:6">
      <c r="A37" s="61"/>
      <c r="B37" s="61"/>
      <c r="C37" s="61"/>
      <c r="D37" s="61"/>
      <c r="E37" s="61"/>
      <c r="F37" s="61"/>
    </row>
    <row r="38" spans="1:6">
      <c r="A38" s="66" t="s">
        <v>135</v>
      </c>
      <c r="B38" s="89">
        <f>B11</f>
        <v>1674</v>
      </c>
      <c r="C38" s="61"/>
      <c r="D38" s="67"/>
      <c r="E38" s="89">
        <f>E11</f>
        <v>1548</v>
      </c>
      <c r="F38" s="61"/>
    </row>
    <row r="39" spans="1:6">
      <c r="A39" s="66"/>
      <c r="B39" s="69"/>
      <c r="C39" s="61"/>
      <c r="D39" s="68"/>
      <c r="E39" s="69"/>
      <c r="F39" s="61"/>
    </row>
    <row r="40" spans="1:6">
      <c r="A40" s="66" t="s">
        <v>162</v>
      </c>
      <c r="B40" s="87">
        <v>417</v>
      </c>
      <c r="C40" s="96">
        <f>B40/B38</f>
        <v>0.24910394265232974</v>
      </c>
      <c r="D40" s="88"/>
      <c r="E40" s="87">
        <v>407</v>
      </c>
      <c r="F40" s="96">
        <f>E40/E38</f>
        <v>0.26291989664082688</v>
      </c>
    </row>
    <row r="41" spans="1:6">
      <c r="A41" s="70" t="s">
        <v>138</v>
      </c>
      <c r="B41" s="71"/>
      <c r="C41" s="119"/>
      <c r="D41" s="68"/>
      <c r="E41" s="71"/>
      <c r="F41" s="119"/>
    </row>
    <row r="42" spans="1:6">
      <c r="A42" s="72" t="s">
        <v>65</v>
      </c>
      <c r="B42" s="69">
        <v>-22</v>
      </c>
      <c r="C42" s="119"/>
      <c r="D42" s="68"/>
      <c r="E42" s="69">
        <v>-20</v>
      </c>
      <c r="F42" s="119"/>
    </row>
    <row r="43" spans="1:6">
      <c r="A43" s="72" t="s">
        <v>66</v>
      </c>
      <c r="B43" s="69">
        <v>-3</v>
      </c>
      <c r="C43" s="119"/>
      <c r="D43" s="68"/>
      <c r="E43" s="69">
        <v>-10</v>
      </c>
      <c r="F43" s="119"/>
    </row>
    <row r="44" spans="1:6">
      <c r="A44" s="72" t="s">
        <v>67</v>
      </c>
      <c r="B44" s="114">
        <v>-6</v>
      </c>
      <c r="C44" s="119"/>
      <c r="D44" s="68"/>
      <c r="E44" s="114">
        <v>-8</v>
      </c>
      <c r="F44" s="119"/>
    </row>
    <row r="45" spans="1:6">
      <c r="A45" s="72" t="s">
        <v>306</v>
      </c>
      <c r="B45" s="114">
        <v>-3</v>
      </c>
      <c r="C45" s="119"/>
      <c r="D45" s="68"/>
      <c r="E45" s="114" t="s">
        <v>84</v>
      </c>
      <c r="F45" s="119"/>
    </row>
    <row r="46" spans="1:6">
      <c r="A46" s="72" t="s">
        <v>139</v>
      </c>
      <c r="B46" s="69" t="s">
        <v>84</v>
      </c>
      <c r="C46" s="119"/>
      <c r="D46" s="68"/>
      <c r="E46" s="114">
        <v>-4</v>
      </c>
      <c r="F46" s="119"/>
    </row>
    <row r="47" spans="1:6" ht="13.5" thickBot="1">
      <c r="A47" s="74" t="s">
        <v>163</v>
      </c>
      <c r="B47" s="125">
        <f>SUM(B40:B46)</f>
        <v>383</v>
      </c>
      <c r="C47" s="96">
        <f>B47/B38</f>
        <v>0.22879330943847073</v>
      </c>
      <c r="D47" s="68"/>
      <c r="E47" s="125">
        <f>SUM(E40:E46)</f>
        <v>365</v>
      </c>
      <c r="F47" s="96">
        <f>E47/E38</f>
        <v>0.23578811369509045</v>
      </c>
    </row>
    <row r="48" spans="1:6" ht="13.5" thickTop="1">
      <c r="A48" s="74"/>
      <c r="B48" s="89"/>
      <c r="C48" s="96"/>
      <c r="D48" s="68"/>
      <c r="E48" s="89"/>
      <c r="F48" s="96"/>
    </row>
    <row r="49" spans="1:9">
      <c r="A49" s="74"/>
      <c r="B49" s="89"/>
      <c r="C49" s="96"/>
      <c r="D49" s="68"/>
      <c r="E49" s="89"/>
      <c r="F49" s="96"/>
    </row>
    <row r="50" spans="1:9" ht="56.25" customHeight="1">
      <c r="A50" s="332" t="s">
        <v>345</v>
      </c>
      <c r="B50" s="332"/>
      <c r="C50" s="332"/>
      <c r="D50" s="332"/>
      <c r="E50" s="332"/>
      <c r="F50" s="332"/>
      <c r="G50" s="77"/>
      <c r="H50" s="77"/>
      <c r="I50" s="77"/>
    </row>
    <row r="51" spans="1:9" ht="6.75" customHeight="1">
      <c r="A51" s="75"/>
      <c r="B51" s="61"/>
      <c r="C51" s="61"/>
      <c r="D51" s="61"/>
      <c r="E51" s="113"/>
      <c r="G51" s="77"/>
      <c r="H51" s="77"/>
      <c r="I51" s="77"/>
    </row>
    <row r="52" spans="1:9" ht="84" customHeight="1">
      <c r="A52" s="333" t="s">
        <v>145</v>
      </c>
      <c r="B52" s="333"/>
      <c r="C52" s="333"/>
      <c r="D52" s="333"/>
      <c r="E52" s="333"/>
      <c r="F52" s="333"/>
      <c r="G52" s="117"/>
      <c r="H52" s="117"/>
      <c r="I52" s="117"/>
    </row>
    <row r="53" spans="1:9" ht="6.75" customHeight="1">
      <c r="A53" s="116"/>
      <c r="B53" s="116"/>
      <c r="C53" s="116"/>
      <c r="D53" s="116"/>
      <c r="E53" s="77"/>
      <c r="F53" s="77"/>
    </row>
    <row r="54" spans="1:9" ht="44.45" customHeight="1">
      <c r="A54" s="334" t="s">
        <v>74</v>
      </c>
      <c r="B54" s="334"/>
      <c r="C54" s="334"/>
      <c r="D54" s="334"/>
      <c r="E54" s="334"/>
      <c r="F54" s="334"/>
    </row>
    <row r="55" spans="1:9" ht="13.7" customHeight="1">
      <c r="A55" s="335"/>
      <c r="B55" s="335"/>
      <c r="C55" s="335"/>
      <c r="D55" s="335"/>
    </row>
    <row r="56" spans="1:9" ht="26.25" customHeight="1">
      <c r="A56" s="336" t="s">
        <v>209</v>
      </c>
      <c r="B56" s="336"/>
      <c r="C56" s="336"/>
      <c r="D56" s="336"/>
      <c r="E56" s="336"/>
      <c r="F56" s="336"/>
    </row>
    <row r="58" spans="1:9">
      <c r="A58" s="311"/>
      <c r="B58" s="311"/>
      <c r="C58" s="311"/>
      <c r="D58" s="311"/>
      <c r="E58" s="311"/>
      <c r="F58" s="311"/>
    </row>
    <row r="63" spans="1:9">
      <c r="A63" s="331" t="str">
        <f>CONCATENATE(Index!$C$5,Index!$D$5,Index!C17)</f>
        <v>Page 8</v>
      </c>
      <c r="B63" s="331"/>
      <c r="C63" s="331"/>
      <c r="D63" s="331"/>
      <c r="E63" s="331"/>
      <c r="F63" s="331"/>
    </row>
  </sheetData>
  <sheetProtection algorithmName="SHA-512" hashValue="eoXSJnYJpowC6GWBAVT2Gl3xNiL3Bj6Dpb7vC5d5Jk/ytAxLiGGrKacmhxMAiFgOMg7B7rWfJJyYhIEDfaVZQA==" saltValue="a40H9Lo++pXGNiDTNI8itw==" spinCount="100000" sheet="1" objects="1" scenarios="1"/>
  <mergeCells count="12">
    <mergeCell ref="A58:F58"/>
    <mergeCell ref="A63:F63"/>
    <mergeCell ref="A50:F50"/>
    <mergeCell ref="A52:F52"/>
    <mergeCell ref="A54:F54"/>
    <mergeCell ref="A55:D55"/>
    <mergeCell ref="A56:F56"/>
    <mergeCell ref="A1:F1"/>
    <mergeCell ref="A2:F2"/>
    <mergeCell ref="A3:F3"/>
    <mergeCell ref="A4:F4"/>
    <mergeCell ref="A5:F5"/>
  </mergeCells>
  <printOptions horizontalCentered="1"/>
  <pageMargins left="0.7" right="0.7" top="0.75" bottom="0.75" header="0.3" footer="0.3"/>
  <pageSetup scale="6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53564A77E56F408FDC624A9ADC75DC" ma:contentTypeVersion="10" ma:contentTypeDescription="Create a new document." ma:contentTypeScope="" ma:versionID="f9afa55b03a379a49bd0505424086a2c">
  <xsd:schema xmlns:xsd="http://www.w3.org/2001/XMLSchema" xmlns:xs="http://www.w3.org/2001/XMLSchema" xmlns:p="http://schemas.microsoft.com/office/2006/metadata/properties" xmlns:ns3="4cd106ea-7035-426c-8f68-bc27ab9ec5af" targetNamespace="http://schemas.microsoft.com/office/2006/metadata/properties" ma:root="true" ma:fieldsID="03afed3c0d0a98d4fec70618292b7416" ns3:_="">
    <xsd:import namespace="4cd106ea-7035-426c-8f68-bc27ab9ec5a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d106ea-7035-426c-8f68-bc27ab9ec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F44428-C4F4-4704-9C20-1FDB3930E0A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4cd106ea-7035-426c-8f68-bc27ab9ec5af"/>
    <ds:schemaRef ds:uri="http://www.w3.org/XML/1998/namespace"/>
    <ds:schemaRef ds:uri="http://purl.org/dc/dcmitype/"/>
  </ds:schemaRefs>
</ds:datastoreItem>
</file>

<file path=customXml/itemProps2.xml><?xml version="1.0" encoding="utf-8"?>
<ds:datastoreItem xmlns:ds="http://schemas.openxmlformats.org/officeDocument/2006/customXml" ds:itemID="{5BB08CF3-38D4-4C32-8D14-560DE915D859}">
  <ds:schemaRefs>
    <ds:schemaRef ds:uri="http://schemas.microsoft.com/sharepoint/v3/contenttype/forms"/>
  </ds:schemaRefs>
</ds:datastoreItem>
</file>

<file path=customXml/itemProps3.xml><?xml version="1.0" encoding="utf-8"?>
<ds:datastoreItem xmlns:ds="http://schemas.openxmlformats.org/officeDocument/2006/customXml" ds:itemID="{025918B2-4997-4CF5-A50E-906D6AEE3C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d106ea-7035-426c-8f68-bc27ab9ec5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11</vt:i4>
      </vt:variant>
    </vt:vector>
  </HeadingPairs>
  <TitlesOfParts>
    <vt:vector size="33" baseType="lpstr">
      <vt:lpstr>Index</vt:lpstr>
      <vt:lpstr>P&amp;L</vt:lpstr>
      <vt:lpstr>Balance Sheet</vt:lpstr>
      <vt:lpstr>Cash Flow</vt:lpstr>
      <vt:lpstr>LSAG</vt:lpstr>
      <vt:lpstr>DGG</vt:lpstr>
      <vt:lpstr>ACG</vt:lpstr>
      <vt:lpstr>Operating Results</vt:lpstr>
      <vt:lpstr>Non-GAAP GM_R&amp;D_SG&amp;A Rec (QTD)</vt:lpstr>
      <vt:lpstr>Non-GAAP GM_R&amp;D_SG&amp;A Rec (YTD)</vt:lpstr>
      <vt:lpstr>Non-GAAP OM (QTD)</vt:lpstr>
      <vt:lpstr>Non-GAAP OM (YTD)</vt:lpstr>
      <vt:lpstr>Net Income &amp; EPS Trend</vt:lpstr>
      <vt:lpstr>Core Revenue by Segment (QTD)</vt:lpstr>
      <vt:lpstr>Core Revenue by Segment (YTD)</vt:lpstr>
      <vt:lpstr>Core Revenue by Region (QTD)</vt:lpstr>
      <vt:lpstr>Core Revenue by Region (YTD)</vt:lpstr>
      <vt:lpstr>Core Revenue by Market (QTD)</vt:lpstr>
      <vt:lpstr>Core Revenue by Market (YTD)</vt:lpstr>
      <vt:lpstr>Net Debt to EBITDA Ratio</vt:lpstr>
      <vt:lpstr>2-Yr Stack Core Rev Growth QTD</vt:lpstr>
      <vt:lpstr>2-Yr Stack Core Rev Growth YTD</vt:lpstr>
      <vt:lpstr>'2-Yr Stack Core Rev Growth QTD'!Print_Area</vt:lpstr>
      <vt:lpstr>'2-Yr Stack Core Rev Growth YTD'!Print_Area</vt:lpstr>
      <vt:lpstr>'Balance Sheet'!Print_Area</vt:lpstr>
      <vt:lpstr>'Cash Flow'!Print_Area</vt:lpstr>
      <vt:lpstr>Index!Print_Area</vt:lpstr>
      <vt:lpstr>LSAG!Print_Area</vt:lpstr>
      <vt:lpstr>'Net Income &amp; EPS Trend'!Print_Area</vt:lpstr>
      <vt:lpstr>'Non-GAAP OM (QTD)'!Print_Area</vt:lpstr>
      <vt:lpstr>'Non-GAAP OM (YTD)'!Print_Area</vt:lpstr>
      <vt:lpstr>'Operating Results'!Print_Area</vt:lpstr>
      <vt:lpstr>'P&amp;L'!Print_Area</vt:lpstr>
    </vt:vector>
  </TitlesOfParts>
  <Company>Agilent Technologies,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Stone</dc:creator>
  <cp:lastModifiedBy>LIN,JACKIE (A-Santa Clara,ex1)</cp:lastModifiedBy>
  <cp:lastPrinted>2021-11-17T19:25:52Z</cp:lastPrinted>
  <dcterms:created xsi:type="dcterms:W3CDTF">2013-08-09T21:32:29Z</dcterms:created>
  <dcterms:modified xsi:type="dcterms:W3CDTF">2022-02-19T00:46:19Z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0x0101008053564A77E56F408FDC624A9ADC75DC</vt:lpwstr>
  </property>
</Properties>
</file>