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fileSharing readOnlyRecommended="1"/>
  <workbookPr defaultThemeVersion="124226"/>
  <bookViews>
    <workbookView xWindow="480" yWindow="180" windowWidth="18195" windowHeight="10485"/>
  </bookViews>
  <sheets>
    <sheet name="TDS Consolidated" sheetId="10" r:id="rId1"/>
    <sheet name="U.S. Cellular" sheetId="1" r:id="rId2"/>
    <sheet name="Telecom" sheetId="9" r:id="rId3"/>
    <sheet name="TDS Telecom" sheetId="2" state="hidden" r:id="rId4"/>
    <sheet name="TDS" sheetId="4" state="hidden" r:id="rId5"/>
  </sheets>
  <definedNames>
    <definedName name="__FPMExcelClient_CellBasedFunctionStatus" localSheetId="0" hidden="1">"1_1_2_1_1_2"</definedName>
    <definedName name="__FPMExcelClient_CellBasedFunctionStatus" localSheetId="2" hidden="1">"1_1_2_1_1_2"</definedName>
    <definedName name="__FPMExcelClient_CellBasedFunctionStatus" localSheetId="1" hidden="1">"1_1_2_1_1_2"</definedName>
    <definedName name="_xlnm.Print_Area" localSheetId="4">TDS!$A$1:$H$29</definedName>
    <definedName name="_xlnm.Print_Area" localSheetId="0">'TDS Consolidated'!$A$1:$K$27</definedName>
    <definedName name="_xlnm.Print_Area" localSheetId="3">'TDS Telecom'!$A$1:$H$27</definedName>
    <definedName name="_xlnm.Print_Area" localSheetId="2">Telecom!$A$1:$K$24</definedName>
    <definedName name="_xlnm.Print_Area" localSheetId="1">'U.S. Cellular'!$A$1:$K$27</definedName>
  </definedNames>
  <calcPr calcId="145621"/>
</workbook>
</file>

<file path=xl/calcChain.xml><?xml version="1.0" encoding="utf-8"?>
<calcChain xmlns="http://schemas.openxmlformats.org/spreadsheetml/2006/main">
  <c r="E9" i="9" l="1"/>
  <c r="C16" i="9"/>
  <c r="C13" i="9"/>
  <c r="C9" i="9"/>
  <c r="O16" i="9"/>
  <c r="O9" i="9"/>
  <c r="M21" i="9"/>
  <c r="M9" i="9" l="1"/>
  <c r="O3" i="9" l="1"/>
  <c r="M3" i="9"/>
  <c r="E3" i="9"/>
  <c r="C3" i="9"/>
  <c r="M2" i="9"/>
  <c r="C2" i="9"/>
  <c r="O3" i="1"/>
  <c r="M3" i="1"/>
  <c r="E3" i="1"/>
  <c r="C3" i="1"/>
  <c r="M2" i="1"/>
  <c r="C2" i="1"/>
  <c r="O19" i="9" l="1"/>
  <c r="M19" i="9"/>
  <c r="E19" i="9"/>
  <c r="C19" i="9"/>
  <c r="O20" i="9" l="1"/>
  <c r="M20" i="9"/>
  <c r="O18" i="9"/>
  <c r="M18" i="9"/>
  <c r="O13" i="9"/>
  <c r="M13" i="9"/>
  <c r="M16" i="9" s="1"/>
  <c r="O24" i="1"/>
  <c r="M24" i="1"/>
  <c r="O23" i="1"/>
  <c r="M23" i="1"/>
  <c r="O22" i="1"/>
  <c r="M22" i="1"/>
  <c r="O21" i="1"/>
  <c r="M21" i="1"/>
  <c r="O9" i="1"/>
  <c r="O14" i="1" s="1"/>
  <c r="O19" i="1" s="1"/>
  <c r="M9" i="1"/>
  <c r="M14" i="1" s="1"/>
  <c r="M19" i="1" s="1"/>
  <c r="M25" i="1" s="1"/>
  <c r="O24" i="10"/>
  <c r="M24" i="10"/>
  <c r="O23" i="10"/>
  <c r="M23" i="10"/>
  <c r="O22" i="10"/>
  <c r="M22" i="10"/>
  <c r="O21" i="10"/>
  <c r="M21" i="10"/>
  <c r="O9" i="10"/>
  <c r="O14" i="10" s="1"/>
  <c r="O19" i="10" s="1"/>
  <c r="M9" i="10"/>
  <c r="M14" i="10" s="1"/>
  <c r="M19" i="10" s="1"/>
  <c r="O21" i="9" l="1"/>
  <c r="O25" i="1"/>
  <c r="O25" i="10"/>
  <c r="M25" i="10"/>
  <c r="E20" i="9" l="1"/>
  <c r="E18" i="9"/>
  <c r="C20" i="9"/>
  <c r="C18" i="9"/>
  <c r="E24" i="1"/>
  <c r="E23" i="1"/>
  <c r="E22" i="1"/>
  <c r="E21" i="1"/>
  <c r="C24" i="1"/>
  <c r="C23" i="1"/>
  <c r="C22" i="1"/>
  <c r="C21" i="1"/>
  <c r="E24" i="10"/>
  <c r="E23" i="10"/>
  <c r="E22" i="10"/>
  <c r="E21" i="10"/>
  <c r="C24" i="10"/>
  <c r="C23" i="10"/>
  <c r="C22" i="10"/>
  <c r="C21" i="10"/>
  <c r="E13" i="9" l="1"/>
  <c r="E16" i="9" s="1"/>
  <c r="C9" i="1"/>
  <c r="C14" i="1" s="1"/>
  <c r="C19" i="1" s="1"/>
  <c r="C25" i="1" s="1"/>
  <c r="E9" i="1"/>
  <c r="E14" i="1" s="1"/>
  <c r="E19" i="1" s="1"/>
  <c r="E25" i="1" s="1"/>
  <c r="C9" i="10"/>
  <c r="C14" i="10" s="1"/>
  <c r="C19" i="10" s="1"/>
  <c r="C25" i="10" s="1"/>
  <c r="E9" i="10"/>
  <c r="E14" i="10" s="1"/>
  <c r="E19" i="10" s="1"/>
  <c r="E25" i="10" s="1"/>
  <c r="E21" i="9" l="1"/>
  <c r="C21" i="9"/>
  <c r="K9" i="10"/>
  <c r="K14" i="10" s="1"/>
  <c r="K19" i="10" s="1"/>
  <c r="K25" i="10" s="1"/>
  <c r="I9" i="10"/>
  <c r="I14" i="10" s="1"/>
  <c r="I19" i="10" s="1"/>
  <c r="I25" i="10" s="1"/>
  <c r="G9" i="10"/>
  <c r="G14" i="10" s="1"/>
  <c r="G19" i="10" s="1"/>
  <c r="G25" i="10" s="1"/>
  <c r="K9" i="9" l="1"/>
  <c r="K13" i="9" s="1"/>
  <c r="K16" i="9" s="1"/>
  <c r="K21" i="9" s="1"/>
  <c r="I9" i="9"/>
  <c r="I13" i="9" s="1"/>
  <c r="I16" i="9" s="1"/>
  <c r="I21" i="9" s="1"/>
  <c r="G9" i="9"/>
  <c r="G13" i="9" s="1"/>
  <c r="G16" i="9" s="1"/>
  <c r="G21" i="9" s="1"/>
  <c r="K9" i="1"/>
  <c r="K14" i="1" s="1"/>
  <c r="K19" i="1" s="1"/>
  <c r="K25" i="1" s="1"/>
  <c r="I9" i="1"/>
  <c r="I14" i="1" s="1"/>
  <c r="I19" i="1" s="1"/>
  <c r="I25" i="1" s="1"/>
  <c r="F23" i="4" l="1"/>
  <c r="F27" i="4" s="1"/>
  <c r="D23" i="4"/>
  <c r="D27" i="4" s="1"/>
  <c r="B23" i="4"/>
  <c r="B27" i="4" s="1"/>
  <c r="F22" i="2"/>
  <c r="F25" i="2" s="1"/>
  <c r="D22" i="2"/>
  <c r="D25" i="2" s="1"/>
  <c r="B22" i="2"/>
  <c r="B25" i="2" s="1"/>
  <c r="H19" i="2" l="1"/>
  <c r="H17" i="2"/>
  <c r="H24" i="4"/>
  <c r="H8" i="4"/>
  <c r="B12" i="4"/>
  <c r="H20" i="4"/>
  <c r="H21" i="4"/>
  <c r="H26" i="4"/>
  <c r="H25" i="4"/>
  <c r="H19" i="4"/>
  <c r="H18" i="4"/>
  <c r="H11" i="4"/>
  <c r="H10" i="4"/>
  <c r="H9" i="4"/>
  <c r="H7" i="4"/>
  <c r="H5" i="4"/>
  <c r="F12" i="4"/>
  <c r="H23" i="2"/>
  <c r="H24" i="2"/>
  <c r="H22" i="4" l="1"/>
  <c r="H23" i="4" s="1"/>
  <c r="H27" i="4" s="1"/>
  <c r="H20" i="2"/>
  <c r="H21" i="2"/>
  <c r="H22" i="2" s="1"/>
  <c r="H25" i="2" s="1"/>
  <c r="H8" i="2"/>
  <c r="H9" i="2"/>
  <c r="H10" i="2"/>
  <c r="H7" i="2"/>
  <c r="H5" i="2"/>
  <c r="F11" i="2"/>
  <c r="G9" i="1" l="1"/>
  <c r="G14" i="1" s="1"/>
  <c r="G19" i="1" s="1"/>
  <c r="G25" i="1" s="1"/>
  <c r="D12" i="4" l="1"/>
  <c r="H11" i="2"/>
  <c r="D11" i="2"/>
  <c r="H12" i="4" l="1"/>
  <c r="B11" i="2"/>
</calcChain>
</file>

<file path=xl/sharedStrings.xml><?xml version="1.0" encoding="utf-8"?>
<sst xmlns="http://schemas.openxmlformats.org/spreadsheetml/2006/main" count="127" uniqueCount="45">
  <si>
    <t>Add back:</t>
  </si>
  <si>
    <t>Q1</t>
  </si>
  <si>
    <t>Q2</t>
  </si>
  <si>
    <t>Q3</t>
  </si>
  <si>
    <t xml:space="preserve">   Depreciation, amortization and accretion</t>
  </si>
  <si>
    <t xml:space="preserve">   (Gain) loss on sale of business and other exit costs, net</t>
  </si>
  <si>
    <t xml:space="preserve">   (Gain) loss on license sales and exchanges</t>
  </si>
  <si>
    <t xml:space="preserve">   Interest expense</t>
  </si>
  <si>
    <t>Total</t>
  </si>
  <si>
    <t xml:space="preserve">   Interest expense </t>
  </si>
  <si>
    <t xml:space="preserve">   Income tax expense (benefit)</t>
  </si>
  <si>
    <t xml:space="preserve">   Loss on impairment of assets</t>
  </si>
  <si>
    <t xml:space="preserve">    Loss on impairment of assets</t>
  </si>
  <si>
    <t>EBITDA</t>
  </si>
  <si>
    <t>Adjusted income before income taxes (1)</t>
  </si>
  <si>
    <t>Adjusted EBITDA (2)</t>
  </si>
  <si>
    <r>
      <t>(1)</t>
    </r>
    <r>
      <rPr>
        <sz val="7"/>
        <color theme="1"/>
        <rFont val="Times New Roman"/>
        <family val="1"/>
      </rPr>
      <t xml:space="preserve">     </t>
    </r>
    <r>
      <rPr>
        <sz val="10"/>
        <color theme="1"/>
        <rFont val="Times New Roman"/>
        <family val="1"/>
      </rPr>
      <t>Adjusted income before income taxes is defined as income before income taxes, adjusted for the items set forth in the reconciliation above. Adjusted income before income taxes excludes these items in order to show operating results on a more comparable basis from period to period. From time to time, TDS may exclude other items from adjusted income before income taxes if such items help reflect operating results on a more comparable basis. TDS does not intend to imply that any such items that are excluded are non-recurring, infrequent or unusual; such items may occur in the future.  Adjusted income before income taxes is not a measure of financial performance under Generally Accepted Accounting Principles in the United States (“GAAP”) and should not be considered as an alternative to income before income taxes as an indicator of the company’s operating performance or as an alternative to cash flows from operating activities, determined in accordance with GAAP, as an indicator of cash flows or as a measure of liquidity. TDS believes adjusted income before income taxes is a useful measure of TDS’ operating results before significant recurring non-cash charges, discrete gains and losses, and financing charges (interest expense).</t>
    </r>
  </si>
  <si>
    <r>
      <t>(2)</t>
    </r>
    <r>
      <rPr>
        <sz val="7"/>
        <color theme="1"/>
        <rFont val="Times New Roman"/>
        <family val="1"/>
      </rPr>
      <t xml:space="preserve">     </t>
    </r>
    <r>
      <rPr>
        <sz val="10"/>
        <color theme="1"/>
        <rFont val="Times New Roman"/>
        <family val="1"/>
      </rPr>
      <t>Adjusted earnings before interest, taxes, depreciation, amortization and accretion is defined as net income, adjusted for the items set forth in the reconciliation above.  Adjusted earnings before interest, taxes, depreciation, amortization and accretion excludes these items in order to show operating results on a more comparable basis from period to period. From time to time, TDS may exclude other items from  adjusted earnings before interest, taxes, depreciation, amortization and accretion if such items help reflect operating results on a more comparable basis. TDS does not intend to imply that any such items that are excluded are non-recurring, infrequent or unusual; such items may occur in the future.  Adjusted earnings before interest, taxes, depreciation, amortization and accretion is not a measure of financial performance under Generally Accepted Accounting Principles in the United States (“GAAP”) and should not be considered as an alternative to net income as an indicator of the company’s operating performance or as an alternative to cash flows from operating activities, determined in accordance with GAAP, as an indicator of cash flows or as a measure of liquidity. TDS believes adjusted earnings before interest, taxes, depreciation, amortization and accretion is a useful measure of TDS’ operating results before significant recurring non-cash charges, discrete gains and losses, and financing charges (interest expense).</t>
    </r>
  </si>
  <si>
    <t>TDS Telecom</t>
  </si>
  <si>
    <t>TDS Consolidated</t>
  </si>
  <si>
    <t>Income (loss) before income taxes, as reported (GAAP)</t>
  </si>
  <si>
    <t>Net Income (loss), as reported (GAAP)</t>
  </si>
  <si>
    <t xml:space="preserve">   (Gain) loss on asset disposals, net</t>
  </si>
  <si>
    <t>Equity in earnings of unconsolidated entities</t>
  </si>
  <si>
    <t>Interest and dividend income</t>
  </si>
  <si>
    <t>Other, net</t>
  </si>
  <si>
    <t>Deduct:</t>
  </si>
  <si>
    <t>Net income (GAAP)</t>
  </si>
  <si>
    <t xml:space="preserve">   Income tax expense</t>
  </si>
  <si>
    <t>Add back or deduct:</t>
  </si>
  <si>
    <t>Operating income (GAAP)</t>
  </si>
  <si>
    <t>U.S. CELLULAR</t>
  </si>
  <si>
    <t>TDS - CONSOLIDATED</t>
  </si>
  <si>
    <t>TDS TELECOM</t>
  </si>
  <si>
    <t>Numbers may not foot due to rounding.</t>
  </si>
  <si>
    <t>9 Mos. Ended, Sept. 30,</t>
  </si>
  <si>
    <t>3 Mos. Ended, Sept. 30</t>
  </si>
  <si>
    <t>EBITDA (Non-GAAP)</t>
  </si>
  <si>
    <t>Adjusted EBITDA (1) (Non-GAAP)</t>
  </si>
  <si>
    <t>Operating cash flow (1) (Non-GAAP)</t>
  </si>
  <si>
    <t xml:space="preserve">   (Gain) loss on license sales and exchanges, net</t>
  </si>
  <si>
    <t xml:space="preserve">(1)     Adjusted EBITDA (earnings before interest, taxes, depreciation, amortization and accretion) is defined as net income adjusted for the items set forth in the reconciliation.  Operating cash flow is defined as net income adjusted for the items set forth in the reconciliation.  Adjusted EBITDA and Operating cash flow are not measures of financial performance under GAAP and should not be considered as alternatives to Net income or Cash flows from operating activities, as indicators of cash flows or as measures of liquidity.  TDS does not intend to imply that any such items set forth in the reconciliation above are non-recurring, infrequent or unusual; such items may occur in the future. Management uses Adjusted EBITDA and Operating cash flow as measurements of profitability, and therefore reconciliations to applicable GAAP income measures are deemed most appropriate.  Management believes Adjusted EBITDA and Operating cash flow are useful measures of TDS’ operating results before significant recurring non-cash charges, gains and losses, and other items as presented above as they provide additional relevant and useful information to investors and other users of TDS’ financial data in evaluating the effectiveness of its operations and underlying business trends in a manner that is consistent with management’s evaluation of business performance.  Adjusted EBITDA shows adjusted earnings before interest, taxes, depreciation, amortization and accretion, while Operating cash flow reduces this measure further to exclude Equity in earnings of unconsolidated entities and Interest and dividend income in order to more effectively show the performance of operating activities excluding investment activities.  The table above reconciles Adjusted EBITDA and Operating cash flow to the corresponding GAAP measure, Net income or Income (loss) before income taxes.              </t>
  </si>
  <si>
    <t>Operating income (GAAP) (Non-GAAP)</t>
  </si>
  <si>
    <t xml:space="preserve">(1)     Adjusted EBITDA (earnings before interest, taxes, depreciation, amortization and accretion) is defined as net income adjusted for the items set forth in the reconciliation.  Operating cash flow is defined as net income adjusted for the items set forth in the reconciliation.  Adjusted EBITDA and Operating cash flow are not measures of financial performance under GAAP and should not be considered as alternatives to Net income or Cash flows from operating activities, as indicators of cash flows or as measures of liquidity.  U.S. Cellular does not intend to imply that any such items set forth in the reconciliation above are non-recurring, infrequent or unusual; such items may occur in the future. Management uses Adjusted EBITDA and Operating cash flow as measurements of profitability, and therefore reconciliations to applicable GAAP income measures are deemed most appropriate.  Management believes Adjusted EBITDA and Operating cash flow are useful measures of U.S. Cellular's operating results before significant recurring non-cash charges, gains and losses, and other items as presented above as they provide additional relevant and useful information to investors and other users of U.S. Cellular's financial data in evaluating the effectiveness of its operations and underlying business trends in a manner that is consistent with management’s evaluation of business performance.  Adjusted EBITDA shows adjusted earnings before interest, taxes, depreciation, amortization and accretion, while Operating cash flow reduces this measure further to exclude Equity in earnings of unconsolidated entities and Interest and dividend income in order to more effectively show the performance of operating activities excluding investment activities.  The table above reconciles Adjusted EBITDA and Operating cash flow to the corresponding GAAP measure, Net income or Income (loss) before income taxes.              </t>
  </si>
  <si>
    <t xml:space="preserve">(1)     Adjusted EBITDA (earnings before interest, taxes, depreciation, amortization and accretion) is defined as net income adjusted for the items set forth in the reconciliation.  Operating cash flow is defined as net income adjusted for the items set forth in the reconciliation.  Adjusted EBITDA and Operating cash flow are not measures of financial performance under GAAP and should not be considered as alternatives to Net income or Cash flows from operating activities, as indicators of cash flows or as measures of liquidity.  TDS Telecom does not intend to imply that any such items set forth in the reconciliation above are non-recurring, infrequent or unusual; such items may occur in the future. Management uses Adjusted EBITDA and Operating cash flow as measurements of profitability, and therefore reconciliations to applicable GAAP income measures are deemed most appropriate.  Management believes Adjusted EBITDA and Operating cash flow are useful measures of TDS Telecom's operating results before significant recurring non-cash charges, gains and losses, and other items as presented above as they provide additional relevant and useful information to investors and other users of TDS Telecom's financial data in evaluating the effectiveness of its operations and underlying business trends in a manner that is consistent with management’s evaluation of business performance.  Adjusted EBITDA shows adjusted earnings before interest, taxes, depreciation, amortization and accretion, while Operating cash flow reduces this measure further to exclude Equity in earnings of unconsolidated entities and Interest and dividend income in order to more effectively show the performance of operating activities excluding investment activities.  The table above reconciles Adjusted EBITDA and Operating cash flow to the corresponding GAAP measure, Net income or Income (loss) before income taxes.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</si>
</sst>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Times New Roman"/>
      <family val="1"/>
    </font>
    <font>
      <sz val="7"/>
      <color theme="1"/>
      <name val="Times New Roman"/>
      <family val="1"/>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1">
    <xf numFmtId="0" fontId="0" fillId="0" borderId="0" xfId="0"/>
    <xf numFmtId="0" fontId="2" fillId="0" borderId="0" xfId="0" applyFont="1"/>
    <xf numFmtId="0" fontId="0" fillId="0" borderId="0" xfId="0" applyFont="1"/>
    <xf numFmtId="164" fontId="0" fillId="0" borderId="0" xfId="1" applyNumberFormat="1" applyFont="1"/>
    <xf numFmtId="164" fontId="0" fillId="0" borderId="0" xfId="0" applyNumberFormat="1"/>
    <xf numFmtId="164" fontId="0" fillId="0" borderId="1" xfId="1" applyNumberFormat="1" applyFont="1" applyBorder="1"/>
    <xf numFmtId="0" fontId="2" fillId="0" borderId="1" xfId="0" applyFont="1" applyBorder="1" applyAlignment="1">
      <alignment horizontal="center"/>
    </xf>
    <xf numFmtId="164" fontId="0" fillId="0" borderId="0" xfId="1" applyNumberFormat="1" applyFont="1" applyBorder="1"/>
    <xf numFmtId="165" fontId="0" fillId="0" borderId="0" xfId="2" applyNumberFormat="1" applyFont="1"/>
    <xf numFmtId="165" fontId="0" fillId="0" borderId="0" xfId="0" applyNumberFormat="1" applyFont="1"/>
    <xf numFmtId="165" fontId="2" fillId="0" borderId="0" xfId="2" applyNumberFormat="1" applyFont="1"/>
    <xf numFmtId="0" fontId="3" fillId="0" borderId="0" xfId="0" applyFont="1" applyAlignment="1"/>
    <xf numFmtId="0" fontId="0" fillId="0" borderId="0" xfId="0" applyBorder="1"/>
    <xf numFmtId="164" fontId="0" fillId="0" borderId="0" xfId="1" applyNumberFormat="1" applyFont="1" applyFill="1" applyBorder="1"/>
    <xf numFmtId="165" fontId="0" fillId="0" borderId="0" xfId="2" applyNumberFormat="1" applyFont="1" applyBorder="1"/>
    <xf numFmtId="165" fontId="2" fillId="0" borderId="0" xfId="2" applyNumberFormat="1" applyFont="1" applyBorder="1"/>
    <xf numFmtId="164" fontId="1" fillId="0" borderId="0" xfId="1" applyNumberFormat="1" applyFont="1" applyFill="1" applyBorder="1"/>
    <xf numFmtId="164" fontId="0" fillId="0" borderId="0" xfId="0" applyNumberFormat="1" applyBorder="1"/>
    <xf numFmtId="164" fontId="2" fillId="0" borderId="2" xfId="1" applyNumberFormat="1" applyFont="1" applyBorder="1"/>
    <xf numFmtId="165" fontId="2" fillId="0" borderId="3" xfId="2" applyNumberFormat="1" applyFont="1" applyBorder="1"/>
    <xf numFmtId="164" fontId="2" fillId="0" borderId="2" xfId="0" applyNumberFormat="1" applyFont="1" applyBorder="1"/>
    <xf numFmtId="0" fontId="4" fillId="0" borderId="0" xfId="0" applyFont="1" applyAlignment="1">
      <alignment horizontal="left" vertical="center" wrapText="1"/>
    </xf>
    <xf numFmtId="0" fontId="0" fillId="0" borderId="0" xfId="0" applyAlignment="1">
      <alignment wrapText="1"/>
    </xf>
    <xf numFmtId="0" fontId="3" fillId="0" borderId="0" xfId="0" applyFont="1" applyAlignment="1">
      <alignment horizontal="center"/>
    </xf>
    <xf numFmtId="0" fontId="0" fillId="0" borderId="0" xfId="0" applyAlignment="1">
      <alignment horizontal="center"/>
    </xf>
    <xf numFmtId="0" fontId="3"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left" indent="1"/>
    </xf>
    <xf numFmtId="165" fontId="1" fillId="0" borderId="0" xfId="2" applyNumberFormat="1" applyFont="1" applyBorder="1"/>
    <xf numFmtId="0" fontId="3" fillId="0" borderId="7" xfId="0" applyFont="1" applyFill="1" applyBorder="1" applyAlignment="1">
      <alignment horizontal="center"/>
    </xf>
    <xf numFmtId="164" fontId="1" fillId="0" borderId="2" xfId="1" applyNumberFormat="1" applyFont="1" applyBorder="1"/>
    <xf numFmtId="164" fontId="1" fillId="0" borderId="0" xfId="1" applyNumberFormat="1" applyFont="1" applyBorder="1"/>
    <xf numFmtId="165" fontId="2" fillId="0" borderId="0" xfId="0" applyNumberFormat="1" applyFont="1"/>
    <xf numFmtId="165" fontId="2" fillId="0" borderId="2" xfId="2" applyNumberFormat="1" applyFont="1" applyBorder="1"/>
    <xf numFmtId="41" fontId="1" fillId="0" borderId="2" xfId="2" applyNumberFormat="1" applyFont="1" applyBorder="1"/>
    <xf numFmtId="0" fontId="3" fillId="0" borderId="7" xfId="0" applyFont="1" applyFill="1" applyBorder="1" applyAlignment="1">
      <alignment horizontal="center"/>
    </xf>
    <xf numFmtId="0" fontId="3" fillId="0" borderId="7" xfId="0" applyFont="1" applyFill="1" applyBorder="1" applyAlignment="1">
      <alignment horizontal="center"/>
    </xf>
    <xf numFmtId="0" fontId="3" fillId="0" borderId="7" xfId="0" applyFont="1" applyFill="1" applyBorder="1" applyAlignment="1">
      <alignment horizontal="center"/>
    </xf>
    <xf numFmtId="0" fontId="3" fillId="0" borderId="7" xfId="0" applyFont="1" applyBorder="1" applyAlignment="1">
      <alignment horizontal="center"/>
    </xf>
    <xf numFmtId="0" fontId="3" fillId="0" borderId="7" xfId="0" applyFont="1" applyFill="1" applyBorder="1" applyAlignment="1">
      <alignment horizontal="center"/>
    </xf>
    <xf numFmtId="0" fontId="3" fillId="0" borderId="7" xfId="0" applyFont="1" applyFill="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4" fillId="0" borderId="0" xfId="0" applyFont="1" applyAlignment="1">
      <alignment horizontal="left" vertical="center" wrapText="1"/>
    </xf>
    <xf numFmtId="0" fontId="3" fillId="0" borderId="8" xfId="0" applyFont="1" applyBorder="1" applyAlignment="1">
      <alignment horizontal="center"/>
    </xf>
    <xf numFmtId="0" fontId="0" fillId="0" borderId="0" xfId="0" applyAlignment="1">
      <alignment wrapText="1"/>
    </xf>
    <xf numFmtId="0" fontId="3" fillId="0" borderId="7" xfId="0" applyFont="1" applyFill="1" applyBorder="1" applyAlignment="1">
      <alignment horizontal="center"/>
    </xf>
    <xf numFmtId="0" fontId="0" fillId="0" borderId="7" xfId="0" applyFill="1" applyBorder="1" applyAlignment="1"/>
    <xf numFmtId="0" fontId="0" fillId="0" borderId="5" xfId="0" applyBorder="1" applyAlignment="1">
      <alignment horizontal="center"/>
    </xf>
    <xf numFmtId="0" fontId="0" fillId="0" borderId="6" xfId="0"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tabSelected="1" zoomScaleNormal="100" workbookViewId="0">
      <selection sqref="A1:O1"/>
    </sheetView>
  </sheetViews>
  <sheetFormatPr defaultRowHeight="15" x14ac:dyDescent="0.25"/>
  <cols>
    <col min="1" max="1" width="64.7109375" customWidth="1"/>
    <col min="2" max="2" width="2.85546875" style="12" customWidth="1"/>
    <col min="3" max="3" width="18.7109375" customWidth="1"/>
    <col min="4" max="4" width="2.85546875" style="12" customWidth="1"/>
    <col min="5" max="5" width="18.7109375" customWidth="1"/>
    <col min="6" max="6" width="2.85546875" style="12" hidden="1" customWidth="1"/>
    <col min="7" max="7" width="11.28515625" hidden="1" customWidth="1"/>
    <col min="8" max="8" width="2.85546875" hidden="1" customWidth="1"/>
    <col min="9" max="9" width="11.7109375" hidden="1" customWidth="1"/>
    <col min="10" max="10" width="3" hidden="1" customWidth="1"/>
    <col min="11" max="11" width="11.140625" hidden="1" customWidth="1"/>
    <col min="12" max="12" width="2.85546875" style="12" customWidth="1"/>
    <col min="13" max="13" width="14.7109375" bestFit="1" customWidth="1"/>
    <col min="14" max="14" width="2.85546875" style="12" customWidth="1"/>
    <col min="15" max="15" width="14.7109375" bestFit="1" customWidth="1"/>
  </cols>
  <sheetData>
    <row r="1" spans="1:15" ht="23.25" customHeight="1" thickBot="1" x14ac:dyDescent="0.35">
      <c r="A1" s="41" t="s">
        <v>32</v>
      </c>
      <c r="B1" s="42"/>
      <c r="C1" s="42"/>
      <c r="D1" s="42"/>
      <c r="E1" s="42"/>
      <c r="F1" s="42"/>
      <c r="G1" s="42"/>
      <c r="H1" s="42"/>
      <c r="I1" s="42"/>
      <c r="J1" s="42"/>
      <c r="K1" s="42"/>
      <c r="L1" s="42"/>
      <c r="M1" s="42"/>
      <c r="N1" s="42"/>
      <c r="O1" s="43"/>
    </row>
    <row r="2" spans="1:15" ht="23.25" customHeight="1" thickBot="1" x14ac:dyDescent="0.35">
      <c r="A2" s="25"/>
      <c r="B2" s="25"/>
      <c r="C2" s="45" t="s">
        <v>35</v>
      </c>
      <c r="D2" s="45"/>
      <c r="E2" s="45"/>
      <c r="F2" s="25"/>
      <c r="G2" s="38"/>
      <c r="H2" s="25"/>
      <c r="I2" s="38"/>
      <c r="J2" s="25"/>
      <c r="K2" s="38"/>
      <c r="L2" s="25"/>
      <c r="M2" s="45" t="s">
        <v>36</v>
      </c>
      <c r="N2" s="45"/>
      <c r="O2" s="45"/>
    </row>
    <row r="3" spans="1:15" s="1" customFormat="1" ht="19.5" thickBot="1" x14ac:dyDescent="0.35">
      <c r="C3" s="36">
        <v>2016</v>
      </c>
      <c r="E3" s="36">
        <v>2015</v>
      </c>
      <c r="G3" s="35">
        <v>2014</v>
      </c>
      <c r="I3" s="35">
        <v>2013</v>
      </c>
      <c r="K3" s="35">
        <v>2012</v>
      </c>
      <c r="M3" s="39">
        <v>2016</v>
      </c>
      <c r="O3" s="39">
        <v>2015</v>
      </c>
    </row>
    <row r="4" spans="1:15" x14ac:dyDescent="0.25">
      <c r="A4" s="1" t="s">
        <v>27</v>
      </c>
      <c r="B4" s="14"/>
      <c r="C4" s="32">
        <v>58</v>
      </c>
      <c r="D4" s="14"/>
      <c r="E4" s="32">
        <v>265</v>
      </c>
      <c r="F4" s="14"/>
      <c r="G4" s="32">
        <v>-147292</v>
      </c>
      <c r="H4" s="14"/>
      <c r="I4" s="32">
        <v>166821</v>
      </c>
      <c r="K4" s="32">
        <v>122653</v>
      </c>
      <c r="L4" s="14"/>
      <c r="M4" s="32">
        <v>16</v>
      </c>
      <c r="N4" s="14"/>
      <c r="O4" s="32">
        <v>62</v>
      </c>
    </row>
    <row r="5" spans="1:15" x14ac:dyDescent="0.25">
      <c r="A5" t="s">
        <v>0</v>
      </c>
      <c r="B5" s="7"/>
      <c r="C5" s="3"/>
      <c r="D5" s="7"/>
      <c r="E5" s="3"/>
      <c r="F5" s="7"/>
      <c r="G5" s="3"/>
      <c r="H5" s="7"/>
      <c r="I5" s="3"/>
      <c r="K5" s="3"/>
      <c r="L5" s="7"/>
      <c r="M5" s="3"/>
      <c r="N5" s="7"/>
      <c r="O5" s="3"/>
    </row>
    <row r="6" spans="1:15" x14ac:dyDescent="0.25">
      <c r="A6" t="s">
        <v>28</v>
      </c>
      <c r="B6" s="16"/>
      <c r="C6" s="13">
        <v>45</v>
      </c>
      <c r="D6" s="16"/>
      <c r="E6" s="13">
        <v>178</v>
      </c>
      <c r="F6" s="16"/>
      <c r="G6" s="13">
        <v>-4932</v>
      </c>
      <c r="H6" s="16"/>
      <c r="I6" s="13">
        <v>126043</v>
      </c>
      <c r="K6" s="13">
        <v>73582</v>
      </c>
      <c r="L6" s="16"/>
      <c r="M6" s="13">
        <v>14</v>
      </c>
      <c r="N6" s="16"/>
      <c r="O6" s="13">
        <v>46</v>
      </c>
    </row>
    <row r="7" spans="1:15" x14ac:dyDescent="0.25">
      <c r="A7" t="s">
        <v>9</v>
      </c>
      <c r="B7" s="13"/>
      <c r="C7" s="13">
        <v>127</v>
      </c>
      <c r="D7" s="13"/>
      <c r="E7" s="13">
        <v>103</v>
      </c>
      <c r="F7" s="13"/>
      <c r="G7" s="13">
        <v>111397</v>
      </c>
      <c r="H7" s="13"/>
      <c r="I7" s="13">
        <v>98811</v>
      </c>
      <c r="K7" s="13">
        <v>86745</v>
      </c>
      <c r="L7" s="13"/>
      <c r="M7" s="13">
        <v>42</v>
      </c>
      <c r="N7" s="13"/>
      <c r="O7" s="13">
        <v>35</v>
      </c>
    </row>
    <row r="8" spans="1:15" x14ac:dyDescent="0.25">
      <c r="A8" t="s">
        <v>4</v>
      </c>
      <c r="B8" s="7"/>
      <c r="C8" s="3">
        <v>636</v>
      </c>
      <c r="D8" s="7"/>
      <c r="E8" s="3">
        <v>628</v>
      </c>
      <c r="F8" s="7"/>
      <c r="G8" s="3">
        <v>836532</v>
      </c>
      <c r="H8" s="7"/>
      <c r="I8" s="3">
        <v>1018077</v>
      </c>
      <c r="K8" s="3">
        <v>813626</v>
      </c>
      <c r="L8" s="7"/>
      <c r="M8" s="3">
        <v>214</v>
      </c>
      <c r="N8" s="7"/>
      <c r="O8" s="3">
        <v>211</v>
      </c>
    </row>
    <row r="9" spans="1:15" x14ac:dyDescent="0.25">
      <c r="A9" s="1" t="s">
        <v>37</v>
      </c>
      <c r="B9" s="31"/>
      <c r="C9" s="30">
        <f>SUM(C4:C8)</f>
        <v>866</v>
      </c>
      <c r="D9" s="31"/>
      <c r="E9" s="30">
        <f>SUM(E4:E8)</f>
        <v>1174</v>
      </c>
      <c r="F9" s="31"/>
      <c r="G9" s="30">
        <f>SUM(G4:G8)</f>
        <v>795705</v>
      </c>
      <c r="H9" s="31"/>
      <c r="I9" s="30">
        <f>SUM(I4:I8)</f>
        <v>1409752</v>
      </c>
      <c r="K9" s="30">
        <f>SUM(K4:K8)</f>
        <v>1096606</v>
      </c>
      <c r="L9" s="31"/>
      <c r="M9" s="30">
        <f>SUM(M4:M8)</f>
        <v>286</v>
      </c>
      <c r="N9" s="31"/>
      <c r="O9" s="30">
        <f>SUM(O4:O8)</f>
        <v>354</v>
      </c>
    </row>
    <row r="10" spans="1:15" x14ac:dyDescent="0.25">
      <c r="A10" t="s">
        <v>29</v>
      </c>
      <c r="B10" s="31"/>
      <c r="C10" s="31"/>
      <c r="D10" s="31"/>
      <c r="E10" s="31"/>
      <c r="F10" s="31"/>
      <c r="G10" s="31"/>
      <c r="H10" s="31"/>
      <c r="I10" s="31"/>
      <c r="K10" s="31"/>
      <c r="L10" s="31"/>
      <c r="M10" s="31"/>
      <c r="N10" s="31"/>
      <c r="O10" s="31"/>
    </row>
    <row r="11" spans="1:15" x14ac:dyDescent="0.25">
      <c r="A11" t="s">
        <v>5</v>
      </c>
      <c r="B11" s="7"/>
      <c r="C11" s="3">
        <v>-1</v>
      </c>
      <c r="D11" s="7"/>
      <c r="E11" s="3">
        <v>-130</v>
      </c>
      <c r="F11" s="7"/>
      <c r="G11" s="3">
        <v>-15846</v>
      </c>
      <c r="H11" s="7"/>
      <c r="I11" s="3">
        <v>-300656</v>
      </c>
      <c r="K11" s="3">
        <v>21061</v>
      </c>
      <c r="L11" s="7"/>
      <c r="M11" s="3">
        <v>0</v>
      </c>
      <c r="N11" s="7"/>
      <c r="O11" s="3">
        <v>-1</v>
      </c>
    </row>
    <row r="12" spans="1:15" x14ac:dyDescent="0.25">
      <c r="A12" t="s">
        <v>6</v>
      </c>
      <c r="B12" s="7"/>
      <c r="C12" s="3">
        <v>-16</v>
      </c>
      <c r="D12" s="7"/>
      <c r="E12" s="3">
        <v>-147</v>
      </c>
      <c r="F12" s="7"/>
      <c r="G12" s="3">
        <v>-112993</v>
      </c>
      <c r="H12" s="7"/>
      <c r="I12" s="3">
        <v>-255479</v>
      </c>
      <c r="K12" s="3">
        <v>0</v>
      </c>
      <c r="L12" s="7"/>
      <c r="M12" s="3">
        <v>-7</v>
      </c>
      <c r="N12" s="7"/>
      <c r="O12" s="3">
        <v>-24</v>
      </c>
    </row>
    <row r="13" spans="1:15" x14ac:dyDescent="0.25">
      <c r="A13" t="s">
        <v>22</v>
      </c>
      <c r="B13" s="7"/>
      <c r="C13" s="3">
        <v>20</v>
      </c>
      <c r="D13" s="7"/>
      <c r="E13" s="3">
        <v>15</v>
      </c>
      <c r="F13" s="7"/>
      <c r="G13" s="3">
        <v>26531</v>
      </c>
      <c r="H13" s="7"/>
      <c r="I13" s="3">
        <v>30841</v>
      </c>
      <c r="K13" s="3">
        <v>19741</v>
      </c>
      <c r="L13" s="7"/>
      <c r="M13" s="3">
        <v>8</v>
      </c>
      <c r="N13" s="7"/>
      <c r="O13" s="3">
        <v>5</v>
      </c>
    </row>
    <row r="14" spans="1:15" x14ac:dyDescent="0.25">
      <c r="A14" s="1" t="s">
        <v>38</v>
      </c>
      <c r="B14" s="28"/>
      <c r="C14" s="34">
        <f>SUM(C9:C13)</f>
        <v>869</v>
      </c>
      <c r="D14" s="28"/>
      <c r="E14" s="34">
        <f>SUM(E9:E13)</f>
        <v>912</v>
      </c>
      <c r="F14" s="28"/>
      <c r="G14" s="34">
        <f>SUM(G9:G13)</f>
        <v>693397</v>
      </c>
      <c r="H14" s="28"/>
      <c r="I14" s="34">
        <f>SUM(I9:I13)</f>
        <v>884458</v>
      </c>
      <c r="K14" s="34">
        <f>SUM(K9:K13)</f>
        <v>1137408</v>
      </c>
      <c r="L14" s="28"/>
      <c r="M14" s="34">
        <f>SUM(M9:M13)</f>
        <v>287</v>
      </c>
      <c r="N14" s="28"/>
      <c r="O14" s="34">
        <f>SUM(O9:O13)</f>
        <v>334</v>
      </c>
    </row>
    <row r="15" spans="1:15" x14ac:dyDescent="0.25">
      <c r="A15" t="s">
        <v>26</v>
      </c>
      <c r="B15" s="28"/>
      <c r="C15" s="28"/>
      <c r="D15" s="28"/>
      <c r="E15" s="28"/>
      <c r="F15" s="28"/>
      <c r="G15" s="28"/>
      <c r="H15" s="28"/>
      <c r="I15" s="28"/>
      <c r="K15" s="28"/>
      <c r="L15" s="28"/>
      <c r="M15" s="28"/>
      <c r="N15" s="28"/>
      <c r="O15" s="28"/>
    </row>
    <row r="16" spans="1:15" x14ac:dyDescent="0.25">
      <c r="A16" s="27" t="s">
        <v>23</v>
      </c>
      <c r="B16" s="15"/>
      <c r="C16" s="3">
        <v>109</v>
      </c>
      <c r="D16" s="15"/>
      <c r="E16" s="3">
        <v>110</v>
      </c>
      <c r="F16" s="15"/>
      <c r="G16" s="3">
        <v>-131965</v>
      </c>
      <c r="H16" s="15"/>
      <c r="I16" s="3">
        <v>-132714</v>
      </c>
      <c r="K16" s="3">
        <v>-92867</v>
      </c>
      <c r="L16" s="15"/>
      <c r="M16" s="3">
        <v>38</v>
      </c>
      <c r="N16" s="15"/>
      <c r="O16" s="3">
        <v>40</v>
      </c>
    </row>
    <row r="17" spans="1:15" x14ac:dyDescent="0.25">
      <c r="A17" s="27" t="s">
        <v>24</v>
      </c>
      <c r="B17" s="15"/>
      <c r="C17" s="3">
        <v>44</v>
      </c>
      <c r="D17" s="15"/>
      <c r="E17" s="3">
        <v>28</v>
      </c>
      <c r="F17" s="15"/>
      <c r="G17" s="3">
        <v>-16957</v>
      </c>
      <c r="H17" s="15"/>
      <c r="I17" s="3">
        <v>-9092</v>
      </c>
      <c r="K17" s="3">
        <v>-9248</v>
      </c>
      <c r="L17" s="15"/>
      <c r="M17" s="3">
        <v>15</v>
      </c>
      <c r="N17" s="15"/>
      <c r="O17" s="3">
        <v>10</v>
      </c>
    </row>
    <row r="18" spans="1:15" x14ac:dyDescent="0.25">
      <c r="A18" s="27" t="s">
        <v>25</v>
      </c>
      <c r="B18" s="15"/>
      <c r="C18" s="3">
        <v>1</v>
      </c>
      <c r="D18" s="15"/>
      <c r="E18" s="3">
        <v>0</v>
      </c>
      <c r="F18" s="15"/>
      <c r="G18" s="3">
        <v>-115</v>
      </c>
      <c r="H18" s="15"/>
      <c r="I18" s="3">
        <v>37</v>
      </c>
      <c r="K18" s="3">
        <v>-720</v>
      </c>
      <c r="L18" s="15"/>
      <c r="M18" s="3">
        <v>-1</v>
      </c>
      <c r="N18" s="15"/>
      <c r="O18" s="3">
        <v>0</v>
      </c>
    </row>
    <row r="19" spans="1:15" x14ac:dyDescent="0.25">
      <c r="A19" s="1" t="s">
        <v>39</v>
      </c>
      <c r="B19" s="28"/>
      <c r="C19" s="30">
        <f>C14-SUM(C16:C18)</f>
        <v>715</v>
      </c>
      <c r="D19" s="28"/>
      <c r="E19" s="30">
        <f>E14-SUM(E16:E18)</f>
        <v>774</v>
      </c>
      <c r="F19" s="28"/>
      <c r="G19" s="30">
        <f>SUM(G14:G18)</f>
        <v>544360</v>
      </c>
      <c r="H19" s="28"/>
      <c r="I19" s="30">
        <f>SUM(I14:I18)</f>
        <v>742689</v>
      </c>
      <c r="K19" s="30">
        <f>SUM(K14:K18)</f>
        <v>1034573</v>
      </c>
      <c r="L19" s="28"/>
      <c r="M19" s="30">
        <f>M14-SUM(M16:M18)</f>
        <v>235</v>
      </c>
      <c r="N19" s="28"/>
      <c r="O19" s="30">
        <f>O14-SUM(O16:O18)</f>
        <v>284</v>
      </c>
    </row>
    <row r="20" spans="1:15" x14ac:dyDescent="0.25">
      <c r="A20" t="s">
        <v>26</v>
      </c>
      <c r="B20" s="28"/>
      <c r="C20" s="31"/>
      <c r="D20" s="28"/>
      <c r="E20" s="31"/>
      <c r="F20" s="28"/>
      <c r="G20" s="31"/>
      <c r="H20" s="28"/>
      <c r="I20" s="31"/>
      <c r="K20" s="31"/>
      <c r="L20" s="28"/>
      <c r="M20" s="31"/>
      <c r="N20" s="28"/>
      <c r="O20" s="31"/>
    </row>
    <row r="21" spans="1:15" x14ac:dyDescent="0.25">
      <c r="A21" t="s">
        <v>4</v>
      </c>
      <c r="B21" s="28"/>
      <c r="C21" s="31">
        <f>C8</f>
        <v>636</v>
      </c>
      <c r="D21" s="28"/>
      <c r="E21" s="31">
        <f>E8</f>
        <v>628</v>
      </c>
      <c r="F21" s="28"/>
      <c r="G21" s="31">
        <v>-836532</v>
      </c>
      <c r="H21" s="28"/>
      <c r="I21" s="31">
        <v>-1018077</v>
      </c>
      <c r="K21" s="31">
        <v>-813626</v>
      </c>
      <c r="L21" s="28"/>
      <c r="M21" s="31">
        <f>M8</f>
        <v>214</v>
      </c>
      <c r="N21" s="28"/>
      <c r="O21" s="31">
        <f>O8</f>
        <v>211</v>
      </c>
    </row>
    <row r="22" spans="1:15" x14ac:dyDescent="0.25">
      <c r="A22" t="s">
        <v>5</v>
      </c>
      <c r="B22" s="28"/>
      <c r="C22" s="31">
        <f>C11</f>
        <v>-1</v>
      </c>
      <c r="D22" s="28"/>
      <c r="E22" s="31">
        <f>E11</f>
        <v>-130</v>
      </c>
      <c r="F22" s="28"/>
      <c r="G22" s="31">
        <v>15846</v>
      </c>
      <c r="H22" s="28"/>
      <c r="I22" s="31">
        <v>300656</v>
      </c>
      <c r="K22" s="31">
        <v>-21061</v>
      </c>
      <c r="L22" s="28"/>
      <c r="M22" s="31">
        <f>M11</f>
        <v>0</v>
      </c>
      <c r="N22" s="28"/>
      <c r="O22" s="31">
        <f>O11</f>
        <v>-1</v>
      </c>
    </row>
    <row r="23" spans="1:15" x14ac:dyDescent="0.25">
      <c r="A23" t="s">
        <v>40</v>
      </c>
      <c r="B23" s="28"/>
      <c r="C23" s="31">
        <f>C12</f>
        <v>-16</v>
      </c>
      <c r="D23" s="28"/>
      <c r="E23" s="31">
        <f>E12</f>
        <v>-147</v>
      </c>
      <c r="F23" s="28"/>
      <c r="G23" s="31">
        <v>112993</v>
      </c>
      <c r="H23" s="28"/>
      <c r="I23" s="31">
        <v>255479</v>
      </c>
      <c r="K23" s="31">
        <v>0</v>
      </c>
      <c r="L23" s="28"/>
      <c r="M23" s="31">
        <f>M12</f>
        <v>-7</v>
      </c>
      <c r="N23" s="28"/>
      <c r="O23" s="31">
        <f>O12</f>
        <v>-24</v>
      </c>
    </row>
    <row r="24" spans="1:15" x14ac:dyDescent="0.25">
      <c r="A24" t="s">
        <v>22</v>
      </c>
      <c r="B24" s="28"/>
      <c r="C24" s="31">
        <f>C13</f>
        <v>20</v>
      </c>
      <c r="D24" s="28"/>
      <c r="E24" s="31">
        <f>E13</f>
        <v>15</v>
      </c>
      <c r="F24" s="28"/>
      <c r="G24" s="31">
        <v>-26531</v>
      </c>
      <c r="H24" s="28"/>
      <c r="I24" s="31">
        <v>-30841</v>
      </c>
      <c r="K24" s="31">
        <v>-19741</v>
      </c>
      <c r="L24" s="28"/>
      <c r="M24" s="31">
        <f>M13</f>
        <v>8</v>
      </c>
      <c r="N24" s="28"/>
      <c r="O24" s="31">
        <f>O13</f>
        <v>5</v>
      </c>
    </row>
    <row r="25" spans="1:15" x14ac:dyDescent="0.25">
      <c r="A25" s="1" t="s">
        <v>30</v>
      </c>
      <c r="B25" s="28"/>
      <c r="C25" s="33">
        <f>C19-SUM(C21:C24)</f>
        <v>76</v>
      </c>
      <c r="D25" s="28"/>
      <c r="E25" s="33">
        <f>E19-SUM(E21:E24)</f>
        <v>408</v>
      </c>
      <c r="F25" s="28"/>
      <c r="G25" s="33">
        <f>SUM(G19:G24)</f>
        <v>-189864</v>
      </c>
      <c r="H25" s="28"/>
      <c r="I25" s="33">
        <f>SUM(I19:I24)</f>
        <v>249906</v>
      </c>
      <c r="K25" s="33">
        <f>SUM(K19:K24)</f>
        <v>180145</v>
      </c>
      <c r="L25" s="28"/>
      <c r="M25" s="33">
        <f>M19-SUM(M21:M24)</f>
        <v>20</v>
      </c>
      <c r="N25" s="28"/>
      <c r="O25" s="33">
        <f>O19-SUM(O21:O24)</f>
        <v>93</v>
      </c>
    </row>
    <row r="26" spans="1:15" x14ac:dyDescent="0.25">
      <c r="A26" s="2"/>
      <c r="B26" s="28"/>
      <c r="C26" s="31"/>
      <c r="D26" s="28"/>
      <c r="E26" s="31"/>
      <c r="F26" s="28"/>
      <c r="G26" s="31"/>
      <c r="H26" s="28"/>
      <c r="I26" s="31"/>
      <c r="K26" s="31"/>
      <c r="L26" s="28"/>
      <c r="M26" s="31"/>
      <c r="N26" s="28"/>
      <c r="O26" s="31"/>
    </row>
    <row r="27" spans="1:15" ht="149.25" customHeight="1" x14ac:dyDescent="0.25">
      <c r="A27" s="44" t="s">
        <v>41</v>
      </c>
      <c r="B27" s="44"/>
      <c r="C27" s="44"/>
      <c r="D27" s="44"/>
      <c r="E27" s="44"/>
      <c r="F27" s="44"/>
      <c r="G27" s="44"/>
      <c r="H27" s="44"/>
      <c r="I27" s="44"/>
      <c r="J27" s="44"/>
      <c r="K27" s="44"/>
      <c r="L27" s="44"/>
      <c r="M27" s="44"/>
      <c r="N27" s="44"/>
      <c r="O27" s="44"/>
    </row>
  </sheetData>
  <mergeCells count="4">
    <mergeCell ref="A1:O1"/>
    <mergeCell ref="A27:O27"/>
    <mergeCell ref="C2:E2"/>
    <mergeCell ref="M2:O2"/>
  </mergeCells>
  <pageMargins left="1" right="0.25" top="0.75" bottom="0.75" header="0.3" footer="0.3"/>
  <pageSetup scale="77" orientation="landscape" r:id="rId1"/>
  <ignoredErrors>
    <ignoredError sqref="C9:O10 D13 D12 N12 N13:O13 D11 F11:N11 F12:L12 F13:L1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zoomScaleNormal="100" workbookViewId="0">
      <selection sqref="A1:O1"/>
    </sheetView>
  </sheetViews>
  <sheetFormatPr defaultRowHeight="15" x14ac:dyDescent="0.25"/>
  <cols>
    <col min="1" max="1" width="64.7109375" customWidth="1"/>
    <col min="2" max="2" width="2.85546875" style="12" customWidth="1"/>
    <col min="3" max="3" width="18.7109375" customWidth="1"/>
    <col min="4" max="4" width="2.85546875" style="12" customWidth="1"/>
    <col min="5" max="5" width="18.7109375" customWidth="1"/>
    <col min="6" max="6" width="2.85546875" style="12" hidden="1" customWidth="1"/>
    <col min="7" max="7" width="11.28515625" hidden="1" customWidth="1"/>
    <col min="8" max="8" width="2.85546875" hidden="1" customWidth="1"/>
    <col min="9" max="9" width="11.140625" hidden="1" customWidth="1"/>
    <col min="10" max="10" width="3" hidden="1" customWidth="1"/>
    <col min="11" max="11" width="10.5703125" hidden="1" customWidth="1"/>
    <col min="12" max="12" width="2.85546875" style="12" customWidth="1"/>
    <col min="13" max="13" width="14.7109375" bestFit="1" customWidth="1"/>
    <col min="14" max="14" width="2.85546875" style="12" customWidth="1"/>
    <col min="15" max="15" width="14.7109375" bestFit="1" customWidth="1"/>
  </cols>
  <sheetData>
    <row r="1" spans="1:15" ht="23.25" customHeight="1" thickBot="1" x14ac:dyDescent="0.35">
      <c r="A1" s="41" t="s">
        <v>31</v>
      </c>
      <c r="B1" s="42"/>
      <c r="C1" s="42"/>
      <c r="D1" s="42"/>
      <c r="E1" s="42"/>
      <c r="F1" s="42"/>
      <c r="G1" s="42"/>
      <c r="H1" s="42"/>
      <c r="I1" s="42"/>
      <c r="J1" s="42"/>
      <c r="K1" s="42"/>
      <c r="L1" s="42"/>
      <c r="M1" s="42"/>
      <c r="N1" s="42"/>
      <c r="O1" s="43"/>
    </row>
    <row r="2" spans="1:15" ht="23.25" customHeight="1" thickBot="1" x14ac:dyDescent="0.35">
      <c r="A2" s="25"/>
      <c r="B2" s="25"/>
      <c r="C2" s="45" t="str">
        <f>'TDS Consolidated'!C2:E2</f>
        <v>9 Mos. Ended, Sept. 30,</v>
      </c>
      <c r="D2" s="45"/>
      <c r="E2" s="45"/>
      <c r="F2" s="25"/>
      <c r="G2" s="38"/>
      <c r="H2" s="25"/>
      <c r="I2" s="38"/>
      <c r="J2" s="25"/>
      <c r="K2" s="38"/>
      <c r="L2" s="25"/>
      <c r="M2" s="45" t="str">
        <f>'TDS Consolidated'!M2:O2</f>
        <v>3 Mos. Ended, Sept. 30</v>
      </c>
      <c r="N2" s="45"/>
      <c r="O2" s="45"/>
    </row>
    <row r="3" spans="1:15" s="1" customFormat="1" ht="19.5" thickBot="1" x14ac:dyDescent="0.35">
      <c r="C3" s="37">
        <f>'TDS Consolidated'!C3</f>
        <v>2016</v>
      </c>
      <c r="E3" s="40">
        <f>'TDS Consolidated'!E3</f>
        <v>2015</v>
      </c>
      <c r="G3" s="29">
        <v>2014</v>
      </c>
      <c r="I3" s="29">
        <v>2013</v>
      </c>
      <c r="K3" s="29">
        <v>2012</v>
      </c>
      <c r="M3" s="40">
        <f>'TDS Consolidated'!M3</f>
        <v>2016</v>
      </c>
      <c r="O3" s="40">
        <f>'TDS Consolidated'!O3</f>
        <v>2015</v>
      </c>
    </row>
    <row r="4" spans="1:15" x14ac:dyDescent="0.25">
      <c r="A4" s="1" t="s">
        <v>27</v>
      </c>
      <c r="B4" s="14"/>
      <c r="C4" s="32">
        <v>54</v>
      </c>
      <c r="D4" s="14"/>
      <c r="E4" s="32">
        <v>250</v>
      </c>
      <c r="F4" s="14"/>
      <c r="G4" s="32">
        <v>-46922</v>
      </c>
      <c r="H4" s="14"/>
      <c r="I4" s="32">
        <v>144522</v>
      </c>
      <c r="K4" s="32">
        <v>141076</v>
      </c>
      <c r="L4" s="14"/>
      <c r="M4" s="32">
        <v>18</v>
      </c>
      <c r="N4" s="14"/>
      <c r="O4" s="32">
        <v>65</v>
      </c>
    </row>
    <row r="5" spans="1:15" x14ac:dyDescent="0.25">
      <c r="A5" t="s">
        <v>0</v>
      </c>
      <c r="B5" s="7"/>
      <c r="C5" s="3"/>
      <c r="D5" s="7"/>
      <c r="E5" s="3"/>
      <c r="F5" s="7"/>
      <c r="G5" s="3"/>
      <c r="H5" s="7"/>
      <c r="I5" s="3"/>
      <c r="K5" s="3"/>
      <c r="L5" s="7"/>
      <c r="M5" s="3"/>
      <c r="N5" s="7"/>
      <c r="O5" s="3"/>
    </row>
    <row r="6" spans="1:15" x14ac:dyDescent="0.25">
      <c r="A6" t="s">
        <v>28</v>
      </c>
      <c r="B6" s="16"/>
      <c r="C6" s="13">
        <v>39</v>
      </c>
      <c r="D6" s="16"/>
      <c r="E6" s="13">
        <v>161</v>
      </c>
      <c r="F6" s="16"/>
      <c r="G6" s="13">
        <v>-11782</v>
      </c>
      <c r="H6" s="16"/>
      <c r="I6" s="13">
        <v>113134</v>
      </c>
      <c r="K6" s="13">
        <v>63977</v>
      </c>
      <c r="L6" s="16"/>
      <c r="M6" s="13">
        <v>15</v>
      </c>
      <c r="N6" s="16"/>
      <c r="O6" s="13">
        <v>41</v>
      </c>
    </row>
    <row r="7" spans="1:15" x14ac:dyDescent="0.25">
      <c r="A7" t="s">
        <v>9</v>
      </c>
      <c r="B7" s="13"/>
      <c r="C7" s="13">
        <v>84</v>
      </c>
      <c r="D7" s="13"/>
      <c r="E7" s="13">
        <v>61</v>
      </c>
      <c r="F7" s="13"/>
      <c r="G7" s="13">
        <v>57386</v>
      </c>
      <c r="H7" s="13"/>
      <c r="I7" s="13">
        <v>43963</v>
      </c>
      <c r="K7" s="13">
        <v>42393</v>
      </c>
      <c r="L7" s="13"/>
      <c r="M7" s="13">
        <v>28</v>
      </c>
      <c r="N7" s="13"/>
      <c r="O7" s="13">
        <v>21</v>
      </c>
    </row>
    <row r="8" spans="1:15" x14ac:dyDescent="0.25">
      <c r="A8" t="s">
        <v>4</v>
      </c>
      <c r="B8" s="7"/>
      <c r="C8" s="3">
        <v>462</v>
      </c>
      <c r="D8" s="7"/>
      <c r="E8" s="3">
        <v>450</v>
      </c>
      <c r="F8" s="7"/>
      <c r="G8" s="3">
        <v>605997</v>
      </c>
      <c r="H8" s="7"/>
      <c r="I8" s="3">
        <v>803781</v>
      </c>
      <c r="K8" s="3">
        <v>608633</v>
      </c>
      <c r="L8" s="7"/>
      <c r="M8" s="3">
        <v>155</v>
      </c>
      <c r="N8" s="7"/>
      <c r="O8" s="3">
        <v>152</v>
      </c>
    </row>
    <row r="9" spans="1:15" x14ac:dyDescent="0.25">
      <c r="A9" s="1" t="s">
        <v>37</v>
      </c>
      <c r="B9" s="31"/>
      <c r="C9" s="30">
        <f>SUM(C4:C8)</f>
        <v>639</v>
      </c>
      <c r="D9" s="31"/>
      <c r="E9" s="30">
        <f>SUM(E4:E8)</f>
        <v>922</v>
      </c>
      <c r="F9" s="31"/>
      <c r="G9" s="30">
        <f>SUM(G4:G8)</f>
        <v>604679</v>
      </c>
      <c r="H9" s="31"/>
      <c r="I9" s="30">
        <f>SUM(I4:I8)</f>
        <v>1105400</v>
      </c>
      <c r="K9" s="30">
        <f>SUM(K4:K8)</f>
        <v>856079</v>
      </c>
      <c r="L9" s="31"/>
      <c r="M9" s="30">
        <f>SUM(M4:M8)</f>
        <v>216</v>
      </c>
      <c r="N9" s="31"/>
      <c r="O9" s="30">
        <f>SUM(O4:O8)</f>
        <v>279</v>
      </c>
    </row>
    <row r="10" spans="1:15" x14ac:dyDescent="0.25">
      <c r="A10" t="s">
        <v>29</v>
      </c>
      <c r="B10" s="31"/>
      <c r="C10" s="31"/>
      <c r="D10" s="31"/>
      <c r="E10" s="31"/>
      <c r="F10" s="31"/>
      <c r="G10" s="31"/>
      <c r="H10" s="31"/>
      <c r="I10" s="31"/>
      <c r="K10" s="31"/>
      <c r="L10" s="31"/>
      <c r="M10" s="31"/>
      <c r="N10" s="31"/>
      <c r="O10" s="31"/>
    </row>
    <row r="11" spans="1:15" x14ac:dyDescent="0.25">
      <c r="A11" t="s">
        <v>5</v>
      </c>
      <c r="B11" s="7"/>
      <c r="C11" s="3">
        <v>0</v>
      </c>
      <c r="D11" s="7"/>
      <c r="E11" s="3">
        <v>-114</v>
      </c>
      <c r="F11" s="7"/>
      <c r="G11" s="3">
        <v>-32830</v>
      </c>
      <c r="H11" s="7"/>
      <c r="I11" s="3">
        <v>-246767</v>
      </c>
      <c r="K11" s="3">
        <v>21022</v>
      </c>
      <c r="L11" s="7"/>
      <c r="M11" s="3">
        <v>0</v>
      </c>
      <c r="N11" s="7"/>
      <c r="O11" s="3">
        <v>-1</v>
      </c>
    </row>
    <row r="12" spans="1:15" x14ac:dyDescent="0.25">
      <c r="A12" t="s">
        <v>6</v>
      </c>
      <c r="B12" s="7"/>
      <c r="C12" s="3">
        <v>-16</v>
      </c>
      <c r="D12" s="7"/>
      <c r="E12" s="3">
        <v>-147</v>
      </c>
      <c r="F12" s="7"/>
      <c r="G12" s="3">
        <v>-112993</v>
      </c>
      <c r="H12" s="7"/>
      <c r="I12" s="3">
        <v>-255479</v>
      </c>
      <c r="K12" s="3">
        <v>0</v>
      </c>
      <c r="L12" s="7"/>
      <c r="M12" s="3">
        <v>-7</v>
      </c>
      <c r="N12" s="7"/>
      <c r="O12" s="3">
        <v>-24</v>
      </c>
    </row>
    <row r="13" spans="1:15" x14ac:dyDescent="0.25">
      <c r="A13" t="s">
        <v>22</v>
      </c>
      <c r="B13" s="7"/>
      <c r="C13" s="3">
        <v>16</v>
      </c>
      <c r="D13" s="7"/>
      <c r="E13" s="3">
        <v>12</v>
      </c>
      <c r="F13" s="7"/>
      <c r="G13" s="3">
        <v>21469</v>
      </c>
      <c r="H13" s="7"/>
      <c r="I13" s="3">
        <v>30606</v>
      </c>
      <c r="K13" s="3">
        <v>18088</v>
      </c>
      <c r="L13" s="7"/>
      <c r="M13" s="3">
        <v>7</v>
      </c>
      <c r="N13" s="7"/>
      <c r="O13" s="3">
        <v>3</v>
      </c>
    </row>
    <row r="14" spans="1:15" x14ac:dyDescent="0.25">
      <c r="A14" s="1" t="s">
        <v>38</v>
      </c>
      <c r="B14" s="28"/>
      <c r="C14" s="34">
        <f>SUM(C9:C13)</f>
        <v>639</v>
      </c>
      <c r="D14" s="28"/>
      <c r="E14" s="34">
        <f>SUM(E9:E13)</f>
        <v>673</v>
      </c>
      <c r="F14" s="28"/>
      <c r="G14" s="34">
        <f>SUM(G9:G13)</f>
        <v>480325</v>
      </c>
      <c r="H14" s="28"/>
      <c r="I14" s="34">
        <f>SUM(I9:I13)</f>
        <v>633760</v>
      </c>
      <c r="K14" s="34">
        <f>SUM(K9:K13)</f>
        <v>895189</v>
      </c>
      <c r="L14" s="28"/>
      <c r="M14" s="34">
        <f>SUM(M9:M13)</f>
        <v>216</v>
      </c>
      <c r="N14" s="28"/>
      <c r="O14" s="34">
        <f>SUM(O9:O13)</f>
        <v>257</v>
      </c>
    </row>
    <row r="15" spans="1:15" x14ac:dyDescent="0.25">
      <c r="A15" t="s">
        <v>26</v>
      </c>
      <c r="B15" s="28"/>
      <c r="C15" s="28"/>
      <c r="D15" s="28"/>
      <c r="E15" s="28"/>
      <c r="F15" s="28"/>
      <c r="G15" s="28"/>
      <c r="H15" s="28"/>
      <c r="I15" s="28"/>
      <c r="K15" s="28"/>
      <c r="L15" s="28"/>
      <c r="M15" s="28"/>
      <c r="N15" s="28"/>
      <c r="O15" s="28"/>
    </row>
    <row r="16" spans="1:15" x14ac:dyDescent="0.25">
      <c r="A16" s="27" t="s">
        <v>23</v>
      </c>
      <c r="B16" s="15"/>
      <c r="C16" s="3">
        <v>110</v>
      </c>
      <c r="D16" s="15"/>
      <c r="E16" s="3">
        <v>110</v>
      </c>
      <c r="F16" s="15"/>
      <c r="G16" s="3">
        <v>-129764</v>
      </c>
      <c r="H16" s="15"/>
      <c r="I16" s="3">
        <v>-131949</v>
      </c>
      <c r="K16" s="3">
        <v>-90364</v>
      </c>
      <c r="L16" s="15"/>
      <c r="M16" s="3">
        <v>38</v>
      </c>
      <c r="N16" s="15"/>
      <c r="O16" s="3">
        <v>40</v>
      </c>
    </row>
    <row r="17" spans="1:15" x14ac:dyDescent="0.25">
      <c r="A17" s="27" t="s">
        <v>24</v>
      </c>
      <c r="B17" s="15"/>
      <c r="C17" s="3">
        <v>41</v>
      </c>
      <c r="D17" s="15"/>
      <c r="E17" s="3">
        <v>26</v>
      </c>
      <c r="F17" s="15"/>
      <c r="G17" s="3">
        <v>-12148</v>
      </c>
      <c r="H17" s="15"/>
      <c r="I17" s="3">
        <v>-3961</v>
      </c>
      <c r="K17" s="3">
        <v>-3644</v>
      </c>
      <c r="L17" s="15"/>
      <c r="M17" s="3">
        <v>14</v>
      </c>
      <c r="N17" s="15"/>
      <c r="O17" s="3">
        <v>9</v>
      </c>
    </row>
    <row r="18" spans="1:15" x14ac:dyDescent="0.25">
      <c r="A18" s="27" t="s">
        <v>25</v>
      </c>
      <c r="B18" s="15"/>
      <c r="C18" s="3">
        <v>0</v>
      </c>
      <c r="D18" s="15"/>
      <c r="E18" s="3">
        <v>-1</v>
      </c>
      <c r="F18" s="15"/>
      <c r="G18" s="3">
        <v>-160</v>
      </c>
      <c r="H18" s="15"/>
      <c r="I18" s="3">
        <v>-288</v>
      </c>
      <c r="K18" s="3">
        <v>-500</v>
      </c>
      <c r="L18" s="15"/>
      <c r="M18" s="3">
        <v>0</v>
      </c>
      <c r="N18" s="15"/>
      <c r="O18" s="3">
        <v>0</v>
      </c>
    </row>
    <row r="19" spans="1:15" x14ac:dyDescent="0.25">
      <c r="A19" s="1" t="s">
        <v>39</v>
      </c>
      <c r="B19" s="28"/>
      <c r="C19" s="30">
        <f>C14-SUM(C16:C18)</f>
        <v>488</v>
      </c>
      <c r="D19" s="28"/>
      <c r="E19" s="30">
        <f>E14-SUM(E16:E18)</f>
        <v>538</v>
      </c>
      <c r="F19" s="28"/>
      <c r="G19" s="30">
        <f>SUM(G14:G18)</f>
        <v>338253</v>
      </c>
      <c r="H19" s="28"/>
      <c r="I19" s="30">
        <f>SUM(I14:I18)</f>
        <v>497562</v>
      </c>
      <c r="K19" s="30">
        <f>SUM(K14:K18)</f>
        <v>800681</v>
      </c>
      <c r="L19" s="28"/>
      <c r="M19" s="30">
        <f>M14-SUM(M16:M18)</f>
        <v>164</v>
      </c>
      <c r="N19" s="28"/>
      <c r="O19" s="30">
        <f>O14-SUM(O16:O18)</f>
        <v>208</v>
      </c>
    </row>
    <row r="20" spans="1:15" x14ac:dyDescent="0.25">
      <c r="A20" t="s">
        <v>26</v>
      </c>
      <c r="B20" s="28"/>
      <c r="C20" s="31"/>
      <c r="D20" s="28"/>
      <c r="E20" s="31"/>
      <c r="F20" s="28"/>
      <c r="G20" s="31"/>
      <c r="H20" s="28"/>
      <c r="I20" s="31"/>
      <c r="K20" s="31"/>
      <c r="L20" s="28"/>
      <c r="M20" s="31"/>
      <c r="N20" s="28"/>
      <c r="O20" s="31"/>
    </row>
    <row r="21" spans="1:15" x14ac:dyDescent="0.25">
      <c r="A21" t="s">
        <v>4</v>
      </c>
      <c r="B21" s="28"/>
      <c r="C21" s="31">
        <f>C8</f>
        <v>462</v>
      </c>
      <c r="D21" s="28"/>
      <c r="E21" s="31">
        <f>E8</f>
        <v>450</v>
      </c>
      <c r="F21" s="28"/>
      <c r="G21" s="31">
        <v>-605997</v>
      </c>
      <c r="H21" s="28"/>
      <c r="I21" s="31">
        <v>-803781</v>
      </c>
      <c r="K21" s="31">
        <v>-608633</v>
      </c>
      <c r="L21" s="28"/>
      <c r="M21" s="31">
        <f>M8</f>
        <v>155</v>
      </c>
      <c r="N21" s="28"/>
      <c r="O21" s="31">
        <f>O8</f>
        <v>152</v>
      </c>
    </row>
    <row r="22" spans="1:15" x14ac:dyDescent="0.25">
      <c r="A22" t="s">
        <v>5</v>
      </c>
      <c r="B22" s="28"/>
      <c r="C22" s="31">
        <f>C11</f>
        <v>0</v>
      </c>
      <c r="D22" s="28"/>
      <c r="E22" s="31">
        <f>E11</f>
        <v>-114</v>
      </c>
      <c r="F22" s="28"/>
      <c r="G22" s="31">
        <v>32830</v>
      </c>
      <c r="H22" s="28"/>
      <c r="I22" s="31">
        <v>246767</v>
      </c>
      <c r="K22" s="31">
        <v>-21022</v>
      </c>
      <c r="L22" s="28"/>
      <c r="M22" s="31">
        <f>M11</f>
        <v>0</v>
      </c>
      <c r="N22" s="28"/>
      <c r="O22" s="31">
        <f>O11</f>
        <v>-1</v>
      </c>
    </row>
    <row r="23" spans="1:15" x14ac:dyDescent="0.25">
      <c r="A23" t="s">
        <v>40</v>
      </c>
      <c r="B23" s="28"/>
      <c r="C23" s="31">
        <f>C12</f>
        <v>-16</v>
      </c>
      <c r="D23" s="28"/>
      <c r="E23" s="31">
        <f>E12</f>
        <v>-147</v>
      </c>
      <c r="F23" s="28"/>
      <c r="G23" s="31">
        <v>112993</v>
      </c>
      <c r="H23" s="28"/>
      <c r="I23" s="31">
        <v>255479</v>
      </c>
      <c r="K23" s="31">
        <v>0</v>
      </c>
      <c r="L23" s="28"/>
      <c r="M23" s="31">
        <f>M12</f>
        <v>-7</v>
      </c>
      <c r="N23" s="28"/>
      <c r="O23" s="31">
        <f>O12</f>
        <v>-24</v>
      </c>
    </row>
    <row r="24" spans="1:15" x14ac:dyDescent="0.25">
      <c r="A24" t="s">
        <v>22</v>
      </c>
      <c r="B24" s="28"/>
      <c r="C24" s="31">
        <f>C13</f>
        <v>16</v>
      </c>
      <c r="D24" s="28"/>
      <c r="E24" s="31">
        <f>E13</f>
        <v>12</v>
      </c>
      <c r="F24" s="28"/>
      <c r="G24" s="31">
        <v>-21469</v>
      </c>
      <c r="H24" s="28"/>
      <c r="I24" s="31">
        <v>-30606</v>
      </c>
      <c r="K24" s="31">
        <v>-18088</v>
      </c>
      <c r="L24" s="28"/>
      <c r="M24" s="31">
        <f>M13</f>
        <v>7</v>
      </c>
      <c r="N24" s="28"/>
      <c r="O24" s="31">
        <f>O13</f>
        <v>3</v>
      </c>
    </row>
    <row r="25" spans="1:15" x14ac:dyDescent="0.25">
      <c r="A25" s="1" t="s">
        <v>42</v>
      </c>
      <c r="B25" s="28"/>
      <c r="C25" s="33">
        <f>C19-SUM(C21:C24)</f>
        <v>26</v>
      </c>
      <c r="D25" s="28"/>
      <c r="E25" s="33">
        <f>E19-SUM(E21:E24)</f>
        <v>337</v>
      </c>
      <c r="F25" s="28"/>
      <c r="G25" s="33">
        <f>SUM(G22:G24)</f>
        <v>124354</v>
      </c>
      <c r="H25" s="28"/>
      <c r="I25" s="33">
        <f>SUM(I22:I24)</f>
        <v>471640</v>
      </c>
      <c r="K25" s="33">
        <f>SUM(K22:K24)</f>
        <v>-39110</v>
      </c>
      <c r="L25" s="28"/>
      <c r="M25" s="33">
        <f>M19-SUM(M21:M24)</f>
        <v>9</v>
      </c>
      <c r="N25" s="28"/>
      <c r="O25" s="33">
        <f>O19-SUM(O21:O24)</f>
        <v>78</v>
      </c>
    </row>
    <row r="27" spans="1:15" ht="156.75" customHeight="1" x14ac:dyDescent="0.25">
      <c r="A27" s="44" t="s">
        <v>43</v>
      </c>
      <c r="B27" s="44"/>
      <c r="C27" s="44"/>
      <c r="D27" s="44"/>
      <c r="E27" s="44"/>
      <c r="F27" s="44"/>
      <c r="G27" s="44"/>
      <c r="H27" s="44"/>
      <c r="I27" s="44"/>
      <c r="J27" s="44"/>
      <c r="K27" s="44"/>
      <c r="L27" s="44"/>
      <c r="M27" s="44"/>
      <c r="N27" s="44"/>
      <c r="O27" s="44"/>
    </row>
  </sheetData>
  <mergeCells count="4">
    <mergeCell ref="A1:O1"/>
    <mergeCell ref="A27:O27"/>
    <mergeCell ref="C2:E2"/>
    <mergeCell ref="M2:O2"/>
  </mergeCells>
  <pageMargins left="1" right="0.25" top="0.75" bottom="0.75" header="0.3" footer="0.3"/>
  <pageSetup scale="77" orientation="landscape" r:id="rId1"/>
  <ignoredErrors>
    <ignoredError sqref="C9:O10 C14:O15 D12 N12 D13 N13 D17 D16 N16 C19:O25 C18:D18 N18:O18 C11:D11 F11:N11 F12:L12 F13:L13 F16:L16 F17:O17 F18:L1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zoomScaleNormal="100" workbookViewId="0">
      <selection sqref="A1:O1"/>
    </sheetView>
  </sheetViews>
  <sheetFormatPr defaultRowHeight="15" x14ac:dyDescent="0.25"/>
  <cols>
    <col min="1" max="1" width="64.7109375" customWidth="1"/>
    <col min="2" max="2" width="2.85546875" style="12" customWidth="1"/>
    <col min="3" max="3" width="18.7109375" customWidth="1"/>
    <col min="4" max="4" width="2.85546875" style="12" customWidth="1"/>
    <col min="5" max="5" width="18.7109375" customWidth="1"/>
    <col min="6" max="6" width="2.85546875" style="12" hidden="1" customWidth="1"/>
    <col min="7" max="7" width="10.28515625" hidden="1" customWidth="1"/>
    <col min="8" max="8" width="2.85546875" hidden="1" customWidth="1"/>
    <col min="9" max="9" width="10.28515625" hidden="1" customWidth="1"/>
    <col min="10" max="10" width="3" hidden="1" customWidth="1"/>
    <col min="11" max="11" width="10.28515625" hidden="1" customWidth="1"/>
    <col min="12" max="12" width="2.85546875" customWidth="1"/>
    <col min="13" max="13" width="14.7109375" customWidth="1"/>
    <col min="14" max="14" width="2.85546875" customWidth="1"/>
    <col min="15" max="15" width="14.7109375" customWidth="1"/>
  </cols>
  <sheetData>
    <row r="1" spans="1:15" ht="23.25" customHeight="1" thickBot="1" x14ac:dyDescent="0.35">
      <c r="A1" s="41" t="s">
        <v>33</v>
      </c>
      <c r="B1" s="42"/>
      <c r="C1" s="42"/>
      <c r="D1" s="42"/>
      <c r="E1" s="42"/>
      <c r="F1" s="42"/>
      <c r="G1" s="42"/>
      <c r="H1" s="42"/>
      <c r="I1" s="42"/>
      <c r="J1" s="42"/>
      <c r="K1" s="42"/>
      <c r="L1" s="42"/>
      <c r="M1" s="42"/>
      <c r="N1" s="42"/>
      <c r="O1" s="43"/>
    </row>
    <row r="2" spans="1:15" ht="23.25" customHeight="1" thickBot="1" x14ac:dyDescent="0.35">
      <c r="A2" s="25"/>
      <c r="B2" s="25"/>
      <c r="C2" s="45" t="str">
        <f>'TDS Consolidated'!C2:E2</f>
        <v>9 Mos. Ended, Sept. 30,</v>
      </c>
      <c r="D2" s="45"/>
      <c r="E2" s="45"/>
      <c r="F2" s="25"/>
      <c r="G2" s="38"/>
      <c r="H2" s="25"/>
      <c r="I2" s="38"/>
      <c r="J2" s="25"/>
      <c r="K2" s="38"/>
      <c r="L2" s="25"/>
      <c r="M2" s="45" t="str">
        <f>'TDS Consolidated'!M2:O2</f>
        <v>3 Mos. Ended, Sept. 30</v>
      </c>
      <c r="N2" s="45"/>
      <c r="O2" s="45"/>
    </row>
    <row r="3" spans="1:15" s="1" customFormat="1" ht="19.5" thickBot="1" x14ac:dyDescent="0.35">
      <c r="C3" s="37">
        <f>'TDS Consolidated'!C3</f>
        <v>2016</v>
      </c>
      <c r="E3" s="40">
        <f>'TDS Consolidated'!E3</f>
        <v>2015</v>
      </c>
      <c r="G3" s="35">
        <v>2014</v>
      </c>
      <c r="I3" s="35">
        <v>2013</v>
      </c>
      <c r="K3" s="35">
        <v>2012</v>
      </c>
      <c r="M3" s="40">
        <f>'TDS Consolidated'!M3</f>
        <v>2016</v>
      </c>
      <c r="O3" s="40">
        <f>'TDS Consolidated'!O3</f>
        <v>2015</v>
      </c>
    </row>
    <row r="4" spans="1:15" x14ac:dyDescent="0.25">
      <c r="A4" s="1" t="s">
        <v>27</v>
      </c>
      <c r="B4" s="14"/>
      <c r="C4" s="32">
        <v>32</v>
      </c>
      <c r="D4" s="14"/>
      <c r="E4" s="32">
        <v>38</v>
      </c>
      <c r="F4" s="14"/>
      <c r="G4" s="32">
        <v>-24354</v>
      </c>
      <c r="H4" s="14"/>
      <c r="I4" s="32">
        <v>29801</v>
      </c>
      <c r="K4" s="32">
        <v>26182</v>
      </c>
      <c r="M4" s="32">
        <v>7</v>
      </c>
      <c r="N4" s="14"/>
      <c r="O4" s="32">
        <v>9</v>
      </c>
    </row>
    <row r="5" spans="1:15" x14ac:dyDescent="0.25">
      <c r="A5" t="s">
        <v>0</v>
      </c>
      <c r="B5" s="7"/>
      <c r="C5" s="3"/>
      <c r="D5" s="7"/>
      <c r="E5" s="3"/>
      <c r="F5" s="7"/>
      <c r="G5" s="3"/>
      <c r="H5" s="7"/>
      <c r="I5" s="3"/>
      <c r="K5" s="3"/>
      <c r="M5" s="3"/>
      <c r="N5" s="7"/>
      <c r="O5" s="3"/>
    </row>
    <row r="6" spans="1:15" x14ac:dyDescent="0.25">
      <c r="A6" t="s">
        <v>28</v>
      </c>
      <c r="B6" s="16"/>
      <c r="C6" s="13">
        <v>20</v>
      </c>
      <c r="D6" s="16"/>
      <c r="E6" s="13">
        <v>27</v>
      </c>
      <c r="F6" s="16"/>
      <c r="G6" s="13">
        <v>17588</v>
      </c>
      <c r="H6" s="16"/>
      <c r="I6" s="13">
        <v>19084</v>
      </c>
      <c r="K6" s="13">
        <v>18840</v>
      </c>
      <c r="M6" s="13">
        <v>4</v>
      </c>
      <c r="N6" s="16"/>
      <c r="O6" s="13">
        <v>8</v>
      </c>
    </row>
    <row r="7" spans="1:15" x14ac:dyDescent="0.25">
      <c r="A7" t="s">
        <v>9</v>
      </c>
      <c r="B7" s="16"/>
      <c r="C7" s="13">
        <v>2</v>
      </c>
      <c r="D7" s="16"/>
      <c r="E7" s="13">
        <v>0</v>
      </c>
      <c r="F7" s="16"/>
      <c r="G7" s="13"/>
      <c r="H7" s="16"/>
      <c r="I7" s="13"/>
      <c r="K7" s="13"/>
      <c r="M7" s="13">
        <v>1</v>
      </c>
      <c r="N7" s="16"/>
      <c r="O7" s="13">
        <v>0</v>
      </c>
    </row>
    <row r="8" spans="1:15" x14ac:dyDescent="0.25">
      <c r="A8" t="s">
        <v>4</v>
      </c>
      <c r="B8" s="7"/>
      <c r="C8" s="3">
        <v>168</v>
      </c>
      <c r="D8" s="7"/>
      <c r="E8" s="3">
        <v>170</v>
      </c>
      <c r="F8" s="7"/>
      <c r="G8" s="3">
        <v>219599</v>
      </c>
      <c r="H8" s="7"/>
      <c r="I8" s="3">
        <v>202701</v>
      </c>
      <c r="K8" s="3">
        <v>193094</v>
      </c>
      <c r="M8" s="3">
        <v>57</v>
      </c>
      <c r="N8" s="7"/>
      <c r="O8" s="3">
        <v>57</v>
      </c>
    </row>
    <row r="9" spans="1:15" x14ac:dyDescent="0.25">
      <c r="A9" s="1" t="s">
        <v>37</v>
      </c>
      <c r="B9" s="31"/>
      <c r="C9" s="30">
        <f>SUM(C4:C8)+1</f>
        <v>223</v>
      </c>
      <c r="D9" s="31"/>
      <c r="E9" s="30">
        <f>SUM(E4:E8)+1</f>
        <v>236</v>
      </c>
      <c r="F9" s="31"/>
      <c r="G9" s="30">
        <f>SUM(G4:G8)</f>
        <v>212833</v>
      </c>
      <c r="H9" s="31"/>
      <c r="I9" s="30">
        <f>SUM(I4:I8)</f>
        <v>251586</v>
      </c>
      <c r="K9" s="30">
        <f>SUM(K4:K8)</f>
        <v>238116</v>
      </c>
      <c r="M9" s="30">
        <f>SUM(M4:M8)</f>
        <v>69</v>
      </c>
      <c r="N9" s="31"/>
      <c r="O9" s="30">
        <f>SUM(O4:O8)</f>
        <v>74</v>
      </c>
    </row>
    <row r="10" spans="1:15" x14ac:dyDescent="0.25">
      <c r="A10" t="s">
        <v>29</v>
      </c>
      <c r="B10" s="31"/>
      <c r="C10" s="31"/>
      <c r="D10" s="31"/>
      <c r="E10" s="31"/>
      <c r="F10" s="31"/>
      <c r="G10" s="31"/>
      <c r="H10" s="31"/>
      <c r="I10" s="31"/>
      <c r="K10" s="31"/>
      <c r="M10" s="31"/>
      <c r="N10" s="31"/>
      <c r="O10" s="31"/>
    </row>
    <row r="11" spans="1:15" x14ac:dyDescent="0.25">
      <c r="A11" t="s">
        <v>5</v>
      </c>
      <c r="B11" s="31"/>
      <c r="C11" s="31">
        <v>0</v>
      </c>
      <c r="D11" s="31"/>
      <c r="E11" s="31">
        <v>-3</v>
      </c>
      <c r="F11" s="31"/>
      <c r="G11" s="31"/>
      <c r="H11" s="31"/>
      <c r="I11" s="31"/>
      <c r="K11" s="31"/>
      <c r="M11" s="31">
        <v>0</v>
      </c>
      <c r="N11" s="31"/>
      <c r="O11" s="31">
        <v>0</v>
      </c>
    </row>
    <row r="12" spans="1:15" x14ac:dyDescent="0.25">
      <c r="A12" t="s">
        <v>22</v>
      </c>
      <c r="B12" s="7"/>
      <c r="C12" s="3">
        <v>4</v>
      </c>
      <c r="D12" s="7"/>
      <c r="E12" s="3">
        <v>3</v>
      </c>
      <c r="F12" s="7"/>
      <c r="G12" s="3">
        <v>4754</v>
      </c>
      <c r="H12" s="7"/>
      <c r="I12" s="3">
        <v>283</v>
      </c>
      <c r="K12" s="3">
        <v>1128</v>
      </c>
      <c r="M12" s="3">
        <v>2</v>
      </c>
      <c r="N12" s="7"/>
      <c r="O12" s="3">
        <v>2</v>
      </c>
    </row>
    <row r="13" spans="1:15" x14ac:dyDescent="0.25">
      <c r="A13" s="1" t="s">
        <v>38</v>
      </c>
      <c r="B13" s="28"/>
      <c r="C13" s="34">
        <f>SUM(C9:C12)-1</f>
        <v>226</v>
      </c>
      <c r="D13" s="28"/>
      <c r="E13" s="34">
        <f>SUM(E9:E12)</f>
        <v>236</v>
      </c>
      <c r="F13" s="28"/>
      <c r="G13" s="34">
        <f>SUM(G9:G12)</f>
        <v>217587</v>
      </c>
      <c r="H13" s="28"/>
      <c r="I13" s="34">
        <f>SUM(I9:I12)</f>
        <v>251869</v>
      </c>
      <c r="K13" s="34">
        <f>SUM(K9:K12)</f>
        <v>239244</v>
      </c>
      <c r="M13" s="34">
        <f>SUM(M9:M12)</f>
        <v>71</v>
      </c>
      <c r="N13" s="28"/>
      <c r="O13" s="34">
        <f>SUM(O9:O12)</f>
        <v>76</v>
      </c>
    </row>
    <row r="14" spans="1:15" x14ac:dyDescent="0.25">
      <c r="A14" t="s">
        <v>26</v>
      </c>
      <c r="B14" s="28"/>
      <c r="C14" s="28"/>
      <c r="D14" s="28"/>
      <c r="E14" s="28"/>
      <c r="F14" s="28"/>
      <c r="G14" s="28"/>
      <c r="H14" s="28"/>
      <c r="I14" s="28"/>
      <c r="K14" s="28"/>
      <c r="M14" s="28"/>
      <c r="N14" s="28"/>
      <c r="O14" s="28"/>
    </row>
    <row r="15" spans="1:15" x14ac:dyDescent="0.25">
      <c r="A15" s="27" t="s">
        <v>24</v>
      </c>
      <c r="B15" s="15"/>
      <c r="C15" s="3">
        <v>2</v>
      </c>
      <c r="D15" s="15"/>
      <c r="E15" s="3">
        <v>2</v>
      </c>
      <c r="F15" s="15"/>
      <c r="G15" s="3">
        <v>-2430</v>
      </c>
      <c r="H15" s="15"/>
      <c r="I15" s="3">
        <v>-1824</v>
      </c>
      <c r="K15" s="3">
        <v>-3110</v>
      </c>
      <c r="M15" s="3">
        <v>1</v>
      </c>
      <c r="N15" s="15"/>
      <c r="O15" s="3">
        <v>1</v>
      </c>
    </row>
    <row r="16" spans="1:15" x14ac:dyDescent="0.25">
      <c r="A16" s="1" t="s">
        <v>39</v>
      </c>
      <c r="B16" s="28"/>
      <c r="C16" s="30">
        <f>C13-SUM(C15:C15)+1</f>
        <v>225</v>
      </c>
      <c r="D16" s="28"/>
      <c r="E16" s="30">
        <f>E13-SUM(E15:E15)</f>
        <v>234</v>
      </c>
      <c r="F16" s="28"/>
      <c r="G16" s="30">
        <f>SUM(G13:G15)</f>
        <v>215157</v>
      </c>
      <c r="H16" s="28"/>
      <c r="I16" s="30">
        <f>SUM(I13:I15)</f>
        <v>250045</v>
      </c>
      <c r="K16" s="30">
        <f>SUM(K13:K15)</f>
        <v>236134</v>
      </c>
      <c r="M16" s="30">
        <f>M13-SUM(M15:M15)</f>
        <v>70</v>
      </c>
      <c r="N16" s="28"/>
      <c r="O16" s="30">
        <f>O13-SUM(O15:O15)+1</f>
        <v>76</v>
      </c>
    </row>
    <row r="17" spans="1:15" x14ac:dyDescent="0.25">
      <c r="A17" t="s">
        <v>26</v>
      </c>
      <c r="B17" s="28"/>
      <c r="C17" s="31"/>
      <c r="D17" s="28"/>
      <c r="E17" s="31"/>
      <c r="F17" s="28"/>
      <c r="G17" s="31"/>
      <c r="H17" s="28"/>
      <c r="I17" s="31"/>
      <c r="K17" s="31"/>
      <c r="M17" s="31"/>
      <c r="N17" s="28"/>
      <c r="O17" s="31"/>
    </row>
    <row r="18" spans="1:15" x14ac:dyDescent="0.25">
      <c r="A18" t="s">
        <v>4</v>
      </c>
      <c r="B18" s="28"/>
      <c r="C18" s="31">
        <f>C8</f>
        <v>168</v>
      </c>
      <c r="D18" s="28"/>
      <c r="E18" s="31">
        <f>E8</f>
        <v>170</v>
      </c>
      <c r="F18" s="28"/>
      <c r="G18" s="31">
        <v>-219599</v>
      </c>
      <c r="H18" s="28"/>
      <c r="I18" s="31">
        <v>-202701</v>
      </c>
      <c r="K18" s="31">
        <v>-193094</v>
      </c>
      <c r="M18" s="31">
        <f>M8</f>
        <v>57</v>
      </c>
      <c r="N18" s="28"/>
      <c r="O18" s="31">
        <f>O8</f>
        <v>57</v>
      </c>
    </row>
    <row r="19" spans="1:15" x14ac:dyDescent="0.25">
      <c r="A19" t="s">
        <v>5</v>
      </c>
      <c r="B19" s="28"/>
      <c r="C19" s="31">
        <f>C11</f>
        <v>0</v>
      </c>
      <c r="D19" s="28"/>
      <c r="E19" s="31">
        <f>E11</f>
        <v>-3</v>
      </c>
      <c r="F19" s="28"/>
      <c r="G19" s="31">
        <v>-4754</v>
      </c>
      <c r="H19" s="28"/>
      <c r="I19" s="31">
        <v>-283</v>
      </c>
      <c r="K19" s="31">
        <v>-1128</v>
      </c>
      <c r="M19" s="31">
        <f>M11</f>
        <v>0</v>
      </c>
      <c r="N19" s="28"/>
      <c r="O19" s="31">
        <f>O11</f>
        <v>0</v>
      </c>
    </row>
    <row r="20" spans="1:15" x14ac:dyDescent="0.25">
      <c r="A20" t="s">
        <v>22</v>
      </c>
      <c r="B20" s="28"/>
      <c r="C20" s="31">
        <f>C12</f>
        <v>4</v>
      </c>
      <c r="D20" s="28"/>
      <c r="E20" s="31">
        <f>E12</f>
        <v>3</v>
      </c>
      <c r="F20" s="28"/>
      <c r="G20" s="31">
        <v>-4754</v>
      </c>
      <c r="H20" s="28"/>
      <c r="I20" s="31">
        <v>-283</v>
      </c>
      <c r="K20" s="31">
        <v>-1128</v>
      </c>
      <c r="M20" s="31">
        <f>M12</f>
        <v>2</v>
      </c>
      <c r="N20" s="28"/>
      <c r="O20" s="31">
        <f>O12</f>
        <v>2</v>
      </c>
    </row>
    <row r="21" spans="1:15" x14ac:dyDescent="0.25">
      <c r="A21" s="1" t="s">
        <v>42</v>
      </c>
      <c r="B21" s="28"/>
      <c r="C21" s="33">
        <f>C16-SUM(C18:C20)</f>
        <v>53</v>
      </c>
      <c r="D21" s="28"/>
      <c r="E21" s="33">
        <f>E16-SUM(E18:E20)</f>
        <v>64</v>
      </c>
      <c r="F21" s="28"/>
      <c r="G21" s="33">
        <f>SUM(G16:G20)</f>
        <v>-13950</v>
      </c>
      <c r="H21" s="28"/>
      <c r="I21" s="33">
        <f>SUM(I16:I20)</f>
        <v>46778</v>
      </c>
      <c r="K21" s="33">
        <f>SUM(K16:K20)</f>
        <v>40784</v>
      </c>
      <c r="M21" s="33">
        <f>M16-SUM(M18:M20)+1</f>
        <v>12</v>
      </c>
      <c r="N21" s="28"/>
      <c r="O21" s="33">
        <f>O16-SUM(O18:O20)</f>
        <v>17</v>
      </c>
    </row>
    <row r="22" spans="1:15" x14ac:dyDescent="0.25">
      <c r="A22" s="2"/>
      <c r="B22" s="28"/>
      <c r="C22" s="31"/>
      <c r="D22" s="28"/>
      <c r="E22" s="31"/>
      <c r="F22" s="28"/>
      <c r="G22" s="31"/>
      <c r="H22" s="28"/>
      <c r="I22" s="31"/>
      <c r="K22" s="31"/>
    </row>
    <row r="23" spans="1:15" x14ac:dyDescent="0.25">
      <c r="A23" s="2" t="s">
        <v>34</v>
      </c>
      <c r="B23" s="28"/>
      <c r="C23" s="31"/>
      <c r="D23" s="28"/>
      <c r="E23" s="31"/>
      <c r="F23" s="28"/>
      <c r="G23" s="31"/>
      <c r="H23" s="28"/>
      <c r="I23" s="31"/>
      <c r="K23" s="31"/>
    </row>
    <row r="24" spans="1:15" ht="152.25" customHeight="1" x14ac:dyDescent="0.25">
      <c r="A24" s="44" t="s">
        <v>44</v>
      </c>
      <c r="B24" s="44"/>
      <c r="C24" s="44"/>
      <c r="D24" s="44"/>
      <c r="E24" s="44"/>
      <c r="F24" s="44"/>
      <c r="G24" s="44"/>
      <c r="H24" s="44"/>
      <c r="I24" s="44"/>
      <c r="J24" s="44"/>
      <c r="K24" s="44"/>
      <c r="L24" s="44"/>
      <c r="M24" s="44"/>
      <c r="N24" s="44"/>
      <c r="O24" s="44"/>
    </row>
  </sheetData>
  <mergeCells count="4">
    <mergeCell ref="A1:O1"/>
    <mergeCell ref="A24:O24"/>
    <mergeCell ref="C2:E2"/>
    <mergeCell ref="M2:O2"/>
  </mergeCells>
  <pageMargins left="1" right="0.25" top="0.75" bottom="0.75" header="0.3" footer="0.3"/>
  <pageSetup scale="77" orientation="landscape" r:id="rId1"/>
  <ignoredErrors>
    <ignoredError sqref="D9 N9 F9:L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zoomScale="90" zoomScaleNormal="90" workbookViewId="0">
      <selection activeCell="A17" sqref="A17"/>
    </sheetView>
  </sheetViews>
  <sheetFormatPr defaultRowHeight="15" x14ac:dyDescent="0.25"/>
  <cols>
    <col min="1" max="1" width="52.85546875" customWidth="1"/>
    <col min="2" max="2" width="28.7109375" customWidth="1"/>
    <col min="3" max="3" width="2.85546875" customWidth="1"/>
    <col min="4" max="4" width="28.7109375" customWidth="1"/>
    <col min="5" max="5" width="2.85546875" customWidth="1"/>
    <col min="6" max="6" width="28.7109375" customWidth="1"/>
    <col min="7" max="7" width="2.85546875" customWidth="1"/>
    <col min="8" max="8" width="28.7109375" customWidth="1"/>
  </cols>
  <sheetData>
    <row r="1" spans="1:8" ht="19.5" thickBot="1" x14ac:dyDescent="0.35">
      <c r="A1" s="41" t="s">
        <v>18</v>
      </c>
      <c r="B1" s="49"/>
      <c r="C1" s="49"/>
      <c r="D1" s="49"/>
      <c r="E1" s="49"/>
      <c r="F1" s="49"/>
      <c r="G1" s="49"/>
      <c r="H1" s="50"/>
    </row>
    <row r="2" spans="1:8" ht="12.75" customHeight="1" x14ac:dyDescent="0.3">
      <c r="A2" s="25"/>
      <c r="B2" s="26"/>
      <c r="C2" s="26"/>
      <c r="D2" s="26"/>
      <c r="E2" s="26"/>
      <c r="F2" s="26"/>
      <c r="G2" s="26"/>
      <c r="H2" s="26"/>
    </row>
    <row r="3" spans="1:8" ht="19.5" thickBot="1" x14ac:dyDescent="0.35">
      <c r="A3" s="11"/>
      <c r="B3" s="47">
        <v>2014</v>
      </c>
      <c r="C3" s="48"/>
      <c r="D3" s="48"/>
      <c r="E3" s="48"/>
      <c r="F3" s="48"/>
      <c r="G3" s="48"/>
      <c r="H3" s="48"/>
    </row>
    <row r="4" spans="1:8" x14ac:dyDescent="0.25">
      <c r="B4" s="6" t="s">
        <v>1</v>
      </c>
      <c r="D4" s="6" t="s">
        <v>2</v>
      </c>
      <c r="F4" s="6" t="s">
        <v>3</v>
      </c>
      <c r="G4" s="6"/>
      <c r="H4" s="6" t="s">
        <v>8</v>
      </c>
    </row>
    <row r="5" spans="1:8" x14ac:dyDescent="0.25">
      <c r="A5" s="2" t="s">
        <v>20</v>
      </c>
      <c r="B5" s="8">
        <v>19028</v>
      </c>
      <c r="D5" s="8">
        <v>20000</v>
      </c>
      <c r="F5" s="8">
        <v>-62577</v>
      </c>
      <c r="G5" s="8"/>
      <c r="H5" s="8">
        <f>B5+D5+F5</f>
        <v>-23549</v>
      </c>
    </row>
    <row r="6" spans="1:8" x14ac:dyDescent="0.25">
      <c r="A6" t="s">
        <v>0</v>
      </c>
      <c r="B6" s="3"/>
      <c r="D6" s="3"/>
      <c r="F6" s="3"/>
      <c r="G6" s="3"/>
    </row>
    <row r="7" spans="1:8" x14ac:dyDescent="0.25">
      <c r="A7" t="s">
        <v>4</v>
      </c>
      <c r="B7" s="3">
        <v>53775</v>
      </c>
      <c r="D7" s="3">
        <v>53175</v>
      </c>
      <c r="F7" s="3">
        <v>54255</v>
      </c>
      <c r="G7" s="3"/>
      <c r="H7" s="4">
        <f t="shared" ref="H7:H10" si="0">B7+D7+F7</f>
        <v>161205</v>
      </c>
    </row>
    <row r="8" spans="1:8" x14ac:dyDescent="0.25">
      <c r="A8" t="s">
        <v>11</v>
      </c>
      <c r="B8" s="3">
        <v>0</v>
      </c>
      <c r="D8" s="3">
        <v>0</v>
      </c>
      <c r="F8" s="3">
        <v>84000</v>
      </c>
      <c r="G8" s="3"/>
      <c r="H8" s="4">
        <f t="shared" si="0"/>
        <v>84000</v>
      </c>
    </row>
    <row r="9" spans="1:8" x14ac:dyDescent="0.25">
      <c r="A9" t="s">
        <v>5</v>
      </c>
      <c r="B9" s="3">
        <v>0</v>
      </c>
      <c r="D9" s="3">
        <v>0</v>
      </c>
      <c r="F9" s="3">
        <v>-2201</v>
      </c>
      <c r="G9" s="3"/>
      <c r="H9" s="4">
        <f t="shared" si="0"/>
        <v>-2201</v>
      </c>
    </row>
    <row r="10" spans="1:8" x14ac:dyDescent="0.25">
      <c r="A10" t="s">
        <v>7</v>
      </c>
      <c r="B10" s="7">
        <v>-248</v>
      </c>
      <c r="D10" s="7">
        <v>-268</v>
      </c>
      <c r="F10" s="7">
        <v>-287</v>
      </c>
      <c r="G10" s="7"/>
      <c r="H10" s="17">
        <f t="shared" si="0"/>
        <v>-803</v>
      </c>
    </row>
    <row r="11" spans="1:8" ht="15.75" thickBot="1" x14ac:dyDescent="0.3">
      <c r="A11" s="1" t="s">
        <v>14</v>
      </c>
      <c r="B11" s="19">
        <f>SUM(B5:B10)</f>
        <v>72555</v>
      </c>
      <c r="D11" s="19">
        <f>SUM(D5:D10)</f>
        <v>72907</v>
      </c>
      <c r="F11" s="19">
        <f>SUM(F5:F10)</f>
        <v>73190</v>
      </c>
      <c r="G11" s="10"/>
      <c r="H11" s="19">
        <f>SUM(H5:H10)</f>
        <v>218652</v>
      </c>
    </row>
    <row r="12" spans="1:8" ht="15.75" thickTop="1" x14ac:dyDescent="0.25">
      <c r="A12" s="1"/>
      <c r="B12" s="15"/>
      <c r="D12" s="15"/>
      <c r="F12" s="15"/>
      <c r="G12" s="10"/>
      <c r="H12" s="15"/>
    </row>
    <row r="13" spans="1:8" ht="84" customHeight="1" x14ac:dyDescent="0.25">
      <c r="A13" s="44" t="s">
        <v>16</v>
      </c>
      <c r="B13" s="46"/>
      <c r="C13" s="46"/>
      <c r="D13" s="46"/>
      <c r="E13" s="46"/>
      <c r="F13" s="46"/>
      <c r="G13" s="46"/>
      <c r="H13" s="46"/>
    </row>
    <row r="14" spans="1:8" ht="13.5" customHeight="1" x14ac:dyDescent="0.25">
      <c r="A14" s="1"/>
      <c r="B14" s="15"/>
      <c r="D14" s="15"/>
      <c r="F14" s="15"/>
      <c r="G14" s="10"/>
      <c r="H14" s="15"/>
    </row>
    <row r="15" spans="1:8" ht="19.5" thickBot="1" x14ac:dyDescent="0.35">
      <c r="A15" s="1"/>
      <c r="B15" s="47">
        <v>2014</v>
      </c>
      <c r="C15" s="48"/>
      <c r="D15" s="48"/>
      <c r="E15" s="48"/>
      <c r="F15" s="48"/>
      <c r="G15" s="48"/>
      <c r="H15" s="48"/>
    </row>
    <row r="16" spans="1:8" x14ac:dyDescent="0.25">
      <c r="B16" s="6" t="s">
        <v>1</v>
      </c>
      <c r="D16" s="6" t="s">
        <v>2</v>
      </c>
      <c r="F16" s="6" t="s">
        <v>3</v>
      </c>
      <c r="G16" s="6"/>
      <c r="H16" s="6" t="s">
        <v>8</v>
      </c>
    </row>
    <row r="17" spans="1:8" x14ac:dyDescent="0.25">
      <c r="A17" t="s">
        <v>21</v>
      </c>
      <c r="B17" s="8">
        <v>11482</v>
      </c>
      <c r="C17" s="2"/>
      <c r="D17" s="8">
        <v>12039</v>
      </c>
      <c r="E17" s="2"/>
      <c r="F17" s="8">
        <v>-59641</v>
      </c>
      <c r="G17" s="14"/>
      <c r="H17" s="9">
        <f t="shared" ref="H17" si="1">B17+D17+F17</f>
        <v>-36120</v>
      </c>
    </row>
    <row r="18" spans="1:8" x14ac:dyDescent="0.25">
      <c r="A18" t="s">
        <v>0</v>
      </c>
    </row>
    <row r="19" spans="1:8" x14ac:dyDescent="0.25">
      <c r="A19" t="s">
        <v>10</v>
      </c>
      <c r="B19" s="7">
        <v>7546</v>
      </c>
      <c r="C19" s="12"/>
      <c r="D19" s="7">
        <v>7962</v>
      </c>
      <c r="E19" s="12"/>
      <c r="F19" s="7">
        <v>-2937</v>
      </c>
      <c r="G19" s="12"/>
      <c r="H19" s="7">
        <f>B19+D19+F19</f>
        <v>12571</v>
      </c>
    </row>
    <row r="20" spans="1:8" x14ac:dyDescent="0.25">
      <c r="A20" t="s">
        <v>9</v>
      </c>
      <c r="B20" s="4">
        <v>-248</v>
      </c>
      <c r="D20" s="4">
        <v>-268</v>
      </c>
      <c r="F20" s="4">
        <v>-287</v>
      </c>
      <c r="G20" s="4"/>
      <c r="H20" s="3">
        <f>B20+D20+F20</f>
        <v>-803</v>
      </c>
    </row>
    <row r="21" spans="1:8" x14ac:dyDescent="0.25">
      <c r="A21" t="s">
        <v>4</v>
      </c>
      <c r="B21" s="4">
        <v>53775</v>
      </c>
      <c r="D21" s="4">
        <v>53175</v>
      </c>
      <c r="F21" s="4">
        <v>54255</v>
      </c>
      <c r="G21" s="4"/>
      <c r="H21" s="3">
        <f t="shared" ref="H21:H24" si="2">B21+D21+F21</f>
        <v>161205</v>
      </c>
    </row>
    <row r="22" spans="1:8" x14ac:dyDescent="0.25">
      <c r="A22" s="1" t="s">
        <v>13</v>
      </c>
      <c r="B22" s="20">
        <f>SUM(B17:B21)</f>
        <v>72555</v>
      </c>
      <c r="D22" s="20">
        <f>SUM(D17:D21)</f>
        <v>72908</v>
      </c>
      <c r="F22" s="20">
        <f>SUM(F17:F21)</f>
        <v>-8610</v>
      </c>
      <c r="G22" s="4"/>
      <c r="H22" s="18">
        <f>SUM(H17:H21)</f>
        <v>136853</v>
      </c>
    </row>
    <row r="23" spans="1:8" x14ac:dyDescent="0.25">
      <c r="A23" t="s">
        <v>11</v>
      </c>
      <c r="B23" s="4">
        <v>0</v>
      </c>
      <c r="D23" s="4">
        <v>0</v>
      </c>
      <c r="F23" s="4">
        <v>84000</v>
      </c>
      <c r="G23" s="4"/>
      <c r="H23" s="3">
        <f t="shared" si="2"/>
        <v>84000</v>
      </c>
    </row>
    <row r="24" spans="1:8" x14ac:dyDescent="0.25">
      <c r="A24" t="s">
        <v>5</v>
      </c>
      <c r="B24" s="4">
        <v>0</v>
      </c>
      <c r="D24" s="4">
        <v>0</v>
      </c>
      <c r="F24" s="4">
        <v>-2201</v>
      </c>
      <c r="G24" s="4"/>
      <c r="H24" s="3">
        <f t="shared" si="2"/>
        <v>-2201</v>
      </c>
    </row>
    <row r="25" spans="1:8" ht="15.75" thickBot="1" x14ac:dyDescent="0.3">
      <c r="A25" s="1" t="s">
        <v>15</v>
      </c>
      <c r="B25" s="19">
        <f>SUM(B22:B24)</f>
        <v>72555</v>
      </c>
      <c r="D25" s="19">
        <f>SUM(D22:D24)</f>
        <v>72908</v>
      </c>
      <c r="F25" s="19">
        <f>SUM(F22:F24)</f>
        <v>73189</v>
      </c>
      <c r="G25" s="10"/>
      <c r="H25" s="19">
        <f>SUM(H22:H24)</f>
        <v>218652</v>
      </c>
    </row>
    <row r="26" spans="1:8" ht="15.75" thickTop="1" x14ac:dyDescent="0.25"/>
    <row r="27" spans="1:8" ht="99" customHeight="1" x14ac:dyDescent="0.25">
      <c r="A27" s="44" t="s">
        <v>17</v>
      </c>
      <c r="B27" s="46"/>
      <c r="C27" s="46"/>
      <c r="D27" s="46"/>
      <c r="E27" s="46"/>
      <c r="F27" s="46"/>
      <c r="G27" s="46"/>
      <c r="H27" s="46"/>
    </row>
  </sheetData>
  <mergeCells count="5">
    <mergeCell ref="A27:H27"/>
    <mergeCell ref="B3:H3"/>
    <mergeCell ref="A1:H1"/>
    <mergeCell ref="B15:H15"/>
    <mergeCell ref="A13:H13"/>
  </mergeCells>
  <pageMargins left="0.7" right="0.7" top="0.75" bottom="0.75" header="0.3" footer="0.3"/>
  <pageSetup scale="69" orientation="landscape" r:id="rId1"/>
  <ignoredErrors>
    <ignoredError sqref="H2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zoomScale="90" zoomScaleNormal="90" workbookViewId="0">
      <selection activeCell="A18" sqref="A18"/>
    </sheetView>
  </sheetViews>
  <sheetFormatPr defaultRowHeight="15" x14ac:dyDescent="0.25"/>
  <cols>
    <col min="1" max="1" width="52.85546875" customWidth="1"/>
    <col min="2" max="2" width="28.7109375" customWidth="1"/>
    <col min="3" max="3" width="2.85546875" customWidth="1"/>
    <col min="4" max="4" width="28.7109375" customWidth="1"/>
    <col min="5" max="5" width="2.85546875" customWidth="1"/>
    <col min="6" max="6" width="28.7109375" customWidth="1"/>
    <col min="7" max="7" width="2.85546875" customWidth="1"/>
    <col min="8" max="8" width="28.7109375" customWidth="1"/>
  </cols>
  <sheetData>
    <row r="1" spans="1:8" ht="19.5" thickBot="1" x14ac:dyDescent="0.35">
      <c r="A1" s="41" t="s">
        <v>19</v>
      </c>
      <c r="B1" s="49"/>
      <c r="C1" s="49"/>
      <c r="D1" s="49"/>
      <c r="E1" s="49"/>
      <c r="F1" s="49"/>
      <c r="G1" s="49"/>
      <c r="H1" s="50"/>
    </row>
    <row r="2" spans="1:8" ht="14.25" customHeight="1" x14ac:dyDescent="0.3">
      <c r="A2" s="23"/>
      <c r="B2" s="24"/>
      <c r="C2" s="24"/>
      <c r="D2" s="24"/>
      <c r="E2" s="24"/>
      <c r="F2" s="24"/>
      <c r="G2" s="24"/>
      <c r="H2" s="24"/>
    </row>
    <row r="3" spans="1:8" ht="19.5" thickBot="1" x14ac:dyDescent="0.35">
      <c r="A3" s="11"/>
      <c r="B3" s="47">
        <v>2014</v>
      </c>
      <c r="C3" s="48"/>
      <c r="D3" s="48"/>
      <c r="E3" s="48"/>
      <c r="F3" s="48"/>
      <c r="G3" s="48"/>
      <c r="H3" s="48"/>
    </row>
    <row r="4" spans="1:8" x14ac:dyDescent="0.25">
      <c r="B4" s="6" t="s">
        <v>1</v>
      </c>
      <c r="D4" s="6" t="s">
        <v>2</v>
      </c>
      <c r="F4" s="6" t="s">
        <v>3</v>
      </c>
      <c r="G4" s="6"/>
      <c r="H4" s="6" t="s">
        <v>8</v>
      </c>
    </row>
    <row r="5" spans="1:8" s="2" customFormat="1" x14ac:dyDescent="0.25">
      <c r="A5" s="2" t="s">
        <v>20</v>
      </c>
      <c r="B5" s="8">
        <v>31951</v>
      </c>
      <c r="D5" s="8">
        <v>-39397</v>
      </c>
      <c r="F5" s="8">
        <v>-111909</v>
      </c>
      <c r="G5" s="8"/>
      <c r="H5" s="8">
        <f>B5+D5+F5</f>
        <v>-119355</v>
      </c>
    </row>
    <row r="6" spans="1:8" x14ac:dyDescent="0.25">
      <c r="A6" t="s">
        <v>0</v>
      </c>
      <c r="B6" s="3"/>
      <c r="D6" s="3"/>
      <c r="F6" s="3"/>
      <c r="G6" s="3"/>
      <c r="H6" s="3"/>
    </row>
    <row r="7" spans="1:8" x14ac:dyDescent="0.25">
      <c r="A7" t="s">
        <v>4</v>
      </c>
      <c r="B7" s="3">
        <v>224919</v>
      </c>
      <c r="D7" s="3">
        <v>204567</v>
      </c>
      <c r="F7" s="3">
        <v>205529</v>
      </c>
      <c r="G7" s="3"/>
      <c r="H7" s="3">
        <f t="shared" ref="H7:H11" si="0">B7+D7+F7</f>
        <v>635015</v>
      </c>
    </row>
    <row r="8" spans="1:8" x14ac:dyDescent="0.25">
      <c r="A8" t="s">
        <v>12</v>
      </c>
      <c r="B8" s="3">
        <v>0</v>
      </c>
      <c r="D8" s="3">
        <v>0</v>
      </c>
      <c r="F8" s="3">
        <v>84000</v>
      </c>
      <c r="G8" s="3"/>
      <c r="H8" s="3">
        <f t="shared" si="0"/>
        <v>84000</v>
      </c>
    </row>
    <row r="9" spans="1:8" x14ac:dyDescent="0.25">
      <c r="A9" t="s">
        <v>5</v>
      </c>
      <c r="B9" s="3">
        <v>-6900</v>
      </c>
      <c r="D9" s="3">
        <v>2611</v>
      </c>
      <c r="F9" s="3">
        <v>-4790</v>
      </c>
      <c r="G9" s="3"/>
      <c r="H9" s="3">
        <f t="shared" si="0"/>
        <v>-9079</v>
      </c>
    </row>
    <row r="10" spans="1:8" x14ac:dyDescent="0.25">
      <c r="A10" t="s">
        <v>6</v>
      </c>
      <c r="B10" s="3">
        <v>-91446</v>
      </c>
      <c r="D10" s="3">
        <v>0</v>
      </c>
      <c r="F10" s="3">
        <v>0</v>
      </c>
      <c r="G10" s="3"/>
      <c r="H10" s="3">
        <f t="shared" si="0"/>
        <v>-91446</v>
      </c>
    </row>
    <row r="11" spans="1:8" x14ac:dyDescent="0.25">
      <c r="A11" t="s">
        <v>7</v>
      </c>
      <c r="B11" s="5">
        <v>28707</v>
      </c>
      <c r="D11" s="5">
        <v>27898</v>
      </c>
      <c r="F11" s="5">
        <v>27170</v>
      </c>
      <c r="G11" s="5"/>
      <c r="H11" s="5">
        <f t="shared" si="0"/>
        <v>83775</v>
      </c>
    </row>
    <row r="12" spans="1:8" s="1" customFormat="1" ht="15.75" thickBot="1" x14ac:dyDescent="0.3">
      <c r="A12" s="1" t="s">
        <v>14</v>
      </c>
      <c r="B12" s="19">
        <f>SUM(B5:B11)</f>
        <v>187231</v>
      </c>
      <c r="D12" s="19">
        <f>SUM(D5:D11)</f>
        <v>195679</v>
      </c>
      <c r="F12" s="19">
        <f>SUM(F5:F11)</f>
        <v>200000</v>
      </c>
      <c r="G12" s="10"/>
      <c r="H12" s="19">
        <f>SUM(H5:H11)</f>
        <v>582910</v>
      </c>
    </row>
    <row r="13" spans="1:8" s="1" customFormat="1" ht="13.5" customHeight="1" thickTop="1" x14ac:dyDescent="0.25">
      <c r="B13" s="15"/>
      <c r="D13" s="15"/>
      <c r="F13" s="15"/>
      <c r="G13" s="10"/>
      <c r="H13" s="15"/>
    </row>
    <row r="14" spans="1:8" s="1" customFormat="1" ht="84" customHeight="1" x14ac:dyDescent="0.25">
      <c r="A14" s="44" t="s">
        <v>16</v>
      </c>
      <c r="B14" s="46"/>
      <c r="C14" s="46"/>
      <c r="D14" s="46"/>
      <c r="E14" s="46"/>
      <c r="F14" s="46"/>
      <c r="G14" s="46"/>
      <c r="H14" s="46"/>
    </row>
    <row r="15" spans="1:8" s="1" customFormat="1" ht="13.5" customHeight="1" x14ac:dyDescent="0.25">
      <c r="A15" s="21"/>
      <c r="B15" s="22"/>
      <c r="C15" s="22"/>
      <c r="D15" s="22"/>
      <c r="E15" s="22"/>
      <c r="F15" s="22"/>
      <c r="G15" s="22"/>
      <c r="H15" s="22"/>
    </row>
    <row r="16" spans="1:8" s="1" customFormat="1" ht="19.5" thickBot="1" x14ac:dyDescent="0.35">
      <c r="B16" s="47">
        <v>2014</v>
      </c>
      <c r="C16" s="48"/>
      <c r="D16" s="48"/>
      <c r="E16" s="48"/>
      <c r="F16" s="48"/>
      <c r="G16" s="48"/>
      <c r="H16" s="48"/>
    </row>
    <row r="17" spans="1:8" s="1" customFormat="1" x14ac:dyDescent="0.25">
      <c r="B17" s="6" t="s">
        <v>1</v>
      </c>
      <c r="C17"/>
      <c r="D17" s="6" t="s">
        <v>2</v>
      </c>
      <c r="E17"/>
      <c r="F17" s="6" t="s">
        <v>3</v>
      </c>
      <c r="G17" s="6"/>
      <c r="H17" s="6" t="s">
        <v>8</v>
      </c>
    </row>
    <row r="18" spans="1:8" x14ac:dyDescent="0.25">
      <c r="A18" t="s">
        <v>21</v>
      </c>
      <c r="B18" s="8">
        <v>20294</v>
      </c>
      <c r="C18" s="2"/>
      <c r="D18" s="8">
        <v>-25726</v>
      </c>
      <c r="E18" s="2"/>
      <c r="F18" s="8">
        <v>-121199</v>
      </c>
      <c r="G18" s="8"/>
      <c r="H18" s="8">
        <f t="shared" ref="H18:H26" si="1">B18+D18+F18</f>
        <v>-126631</v>
      </c>
    </row>
    <row r="19" spans="1:8" x14ac:dyDescent="0.25">
      <c r="A19" t="s">
        <v>0</v>
      </c>
      <c r="B19" s="3"/>
      <c r="D19" s="3"/>
      <c r="F19" s="3"/>
      <c r="G19" s="3"/>
      <c r="H19" s="3">
        <f t="shared" si="1"/>
        <v>0</v>
      </c>
    </row>
    <row r="20" spans="1:8" x14ac:dyDescent="0.25">
      <c r="A20" t="s">
        <v>10</v>
      </c>
      <c r="B20" s="13">
        <v>11657</v>
      </c>
      <c r="C20" s="12"/>
      <c r="D20" s="16">
        <v>-13671</v>
      </c>
      <c r="E20" s="12"/>
      <c r="F20" s="16">
        <v>9290</v>
      </c>
      <c r="G20" s="16"/>
      <c r="H20" s="13">
        <f>B20+D20+F20</f>
        <v>7276</v>
      </c>
    </row>
    <row r="21" spans="1:8" x14ac:dyDescent="0.25">
      <c r="A21" t="s">
        <v>9</v>
      </c>
      <c r="B21" s="13">
        <v>28707</v>
      </c>
      <c r="D21" s="13">
        <v>27898</v>
      </c>
      <c r="F21" s="13">
        <v>27170</v>
      </c>
      <c r="G21" s="13"/>
      <c r="H21" s="13">
        <f>B21+D21+F21</f>
        <v>83775</v>
      </c>
    </row>
    <row r="22" spans="1:8" x14ac:dyDescent="0.25">
      <c r="A22" t="s">
        <v>4</v>
      </c>
      <c r="B22" s="3">
        <v>224919</v>
      </c>
      <c r="D22" s="3">
        <v>204567</v>
      </c>
      <c r="F22" s="3">
        <v>205529</v>
      </c>
      <c r="G22" s="3"/>
      <c r="H22" s="3">
        <f t="shared" si="1"/>
        <v>635015</v>
      </c>
    </row>
    <row r="23" spans="1:8" x14ac:dyDescent="0.25">
      <c r="A23" s="1" t="s">
        <v>13</v>
      </c>
      <c r="B23" s="18">
        <f>SUM(B18:B22)</f>
        <v>285577</v>
      </c>
      <c r="D23" s="18">
        <f>SUM(D18:D22)</f>
        <v>193068</v>
      </c>
      <c r="F23" s="18">
        <f>SUM(F18:F22)</f>
        <v>120790</v>
      </c>
      <c r="G23" s="3"/>
      <c r="H23" s="18">
        <f>SUM(H18:H22)</f>
        <v>599435</v>
      </c>
    </row>
    <row r="24" spans="1:8" x14ac:dyDescent="0.25">
      <c r="A24" t="s">
        <v>12</v>
      </c>
      <c r="B24" s="3">
        <v>0</v>
      </c>
      <c r="D24" s="3">
        <v>0</v>
      </c>
      <c r="F24" s="3">
        <v>84000</v>
      </c>
      <c r="G24" s="3"/>
      <c r="H24" s="3">
        <f t="shared" si="1"/>
        <v>84000</v>
      </c>
    </row>
    <row r="25" spans="1:8" x14ac:dyDescent="0.25">
      <c r="A25" t="s">
        <v>5</v>
      </c>
      <c r="B25" s="3">
        <v>-6900</v>
      </c>
      <c r="D25" s="3">
        <v>2611</v>
      </c>
      <c r="F25" s="3">
        <v>-4790</v>
      </c>
      <c r="G25" s="3"/>
      <c r="H25" s="3">
        <f t="shared" si="1"/>
        <v>-9079</v>
      </c>
    </row>
    <row r="26" spans="1:8" x14ac:dyDescent="0.25">
      <c r="A26" t="s">
        <v>6</v>
      </c>
      <c r="B26" s="3">
        <v>-91446</v>
      </c>
      <c r="D26" s="3">
        <v>0</v>
      </c>
      <c r="F26" s="3">
        <v>0</v>
      </c>
      <c r="G26" s="3"/>
      <c r="H26" s="3">
        <f t="shared" si="1"/>
        <v>-91446</v>
      </c>
    </row>
    <row r="27" spans="1:8" ht="15.75" thickBot="1" x14ac:dyDescent="0.3">
      <c r="A27" s="1" t="s">
        <v>15</v>
      </c>
      <c r="B27" s="19">
        <f>SUM(B23:B26)</f>
        <v>187231</v>
      </c>
      <c r="D27" s="19">
        <f>SUM(D23:D26)</f>
        <v>195679</v>
      </c>
      <c r="F27" s="19">
        <f>SUM(F23:F26)</f>
        <v>200000</v>
      </c>
      <c r="G27" s="10"/>
      <c r="H27" s="19">
        <f>SUM(H23:H26)</f>
        <v>582910</v>
      </c>
    </row>
    <row r="28" spans="1:8" ht="15.75" thickTop="1" x14ac:dyDescent="0.25"/>
    <row r="29" spans="1:8" ht="99" customHeight="1" x14ac:dyDescent="0.25">
      <c r="A29" s="44" t="s">
        <v>17</v>
      </c>
      <c r="B29" s="46"/>
      <c r="C29" s="46"/>
      <c r="D29" s="46"/>
      <c r="E29" s="46"/>
      <c r="F29" s="46"/>
      <c r="G29" s="46"/>
      <c r="H29" s="46"/>
    </row>
  </sheetData>
  <mergeCells count="5">
    <mergeCell ref="A29:H29"/>
    <mergeCell ref="B3:H3"/>
    <mergeCell ref="A14:H14"/>
    <mergeCell ref="B16:H16"/>
    <mergeCell ref="A1:H1"/>
  </mergeCells>
  <pageMargins left="1" right="0.25" top="0.75" bottom="0.75" header="0.3" footer="0.3"/>
  <pageSetup scale="70" orientation="landscape" r:id="rId1"/>
  <ignoredErrors>
    <ignoredError sqref="H2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TDS Consolidated</vt:lpstr>
      <vt:lpstr>U.S. Cellular</vt:lpstr>
      <vt:lpstr>Telecom</vt:lpstr>
      <vt:lpstr>TDS Telecom</vt:lpstr>
      <vt:lpstr>TDS</vt:lpstr>
      <vt:lpstr>TDS!Print_Area</vt:lpstr>
      <vt:lpstr>'TDS Consolidated'!Print_Area</vt:lpstr>
      <vt:lpstr>'TDS Telecom'!Print_Area</vt:lpstr>
      <vt:lpstr>Telecom!Print_Area</vt:lpstr>
      <vt:lpstr>'U.S. Cellular'!Print_Area</vt:lpstr>
    </vt:vector>
  </TitlesOfParts>
  <Company>TDS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Mathews, Julie D.</dc:creator>
  <cp:lastModifiedBy>Baumgartner, Michael D.</cp:lastModifiedBy>
  <cp:lastPrinted>2015-02-16T16:54:49Z</cp:lastPrinted>
  <dcterms:created xsi:type="dcterms:W3CDTF">2014-02-04T20:33:23Z</dcterms:created>
  <dcterms:modified xsi:type="dcterms:W3CDTF">2016-11-03T13:30:55Z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2013 AIBIT recon.xlsx</vt:lpwstr>
  </property>
</Properties>
</file>