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howInkAnnotation="0"/>
  <mc:AlternateContent xmlns:mc="http://schemas.openxmlformats.org/markup-compatibility/2006">
    <mc:Choice Requires="x15">
      <x15ac:absPath xmlns:x15ac="http://schemas.microsoft.com/office/spreadsheetml/2010/11/ac" url="https://pseg-my.sharepoint.us/personal/michael_cimini_pseg_com/Documents/Desktop/"/>
    </mc:Choice>
  </mc:AlternateContent>
  <xr:revisionPtr revIDLastSave="643" documentId="8_{DAA28B14-1880-4D8A-A1E2-F2A18C5688AD}" xr6:coauthVersionLast="47" xr6:coauthVersionMax="47" xr10:uidLastSave="{A70C9C84-C0E7-4B0F-B665-2269559E6C5A}"/>
  <workbookProtection workbookAlgorithmName="SHA-512" workbookHashValue="jBlLrnKNqAjmBMnent897fBPEv1jQomMUHjPdvNDUsXNg/DNk5MPRAmNm9BxFULTTd0wAZwpfdmA1nfhBMUdhQ==" workbookSaltValue="6kHRMknngEppShqrfvkMMg==" workbookSpinCount="100000" lockStructure="1"/>
  <bookViews>
    <workbookView xWindow="28680" yWindow="-30" windowWidth="29040" windowHeight="15720" xr2:uid="{00000000-000D-0000-FFFF-FFFF00000000}"/>
  </bookViews>
  <sheets>
    <sheet name="Financial and Operational" sheetId="1" r:id="rId1"/>
    <sheet name="Environmental" sheetId="2" r:id="rId2"/>
    <sheet name="Social" sheetId="3" r:id="rId3"/>
    <sheet name="CSA Supplemen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2" l="1"/>
  <c r="E4" i="2"/>
  <c r="J12" i="4" l="1"/>
  <c r="I22" i="4" l="1"/>
  <c r="H22" i="4"/>
  <c r="G22" i="4"/>
  <c r="B10" i="2"/>
  <c r="C4" i="2"/>
  <c r="B4" i="2"/>
  <c r="B9" i="1"/>
</calcChain>
</file>

<file path=xl/sharedStrings.xml><?xml version="1.0" encoding="utf-8"?>
<sst xmlns="http://schemas.openxmlformats.org/spreadsheetml/2006/main" count="590" uniqueCount="275">
  <si>
    <t xml:space="preserve">Financial and Business Operations   </t>
  </si>
  <si>
    <t>Notes:</t>
  </si>
  <si>
    <t>PSEG Total Operating Revenue ($ Millions)</t>
  </si>
  <si>
    <t>1 - The reported 2021 incremental EE electricity savings includes partner programs.</t>
  </si>
  <si>
    <t>PSEG GAAP Net Income ($ Millions)</t>
  </si>
  <si>
    <t>PSEG Common dividend paid ($ / share)</t>
  </si>
  <si>
    <t>3 - The total gas sold includes firm as well as transportation volumes.</t>
  </si>
  <si>
    <r>
      <t>Incremental Energy Efficiency Electric Program Savings (Annualized MWh)</t>
    </r>
    <r>
      <rPr>
        <vertAlign val="superscript"/>
        <sz val="10"/>
        <rFont val="Arial"/>
        <family val="2"/>
      </rPr>
      <t>1</t>
    </r>
  </si>
  <si>
    <r>
      <t>PSE&amp;G Total Electricity Sold (GWh)</t>
    </r>
    <r>
      <rPr>
        <vertAlign val="superscript"/>
        <sz val="10"/>
        <rFont val="Arial"/>
        <family val="2"/>
      </rPr>
      <t>2</t>
    </r>
  </si>
  <si>
    <r>
      <t>PSE&amp;G Total Gas Sold (Million Therms)</t>
    </r>
    <r>
      <rPr>
        <vertAlign val="superscript"/>
        <sz val="10"/>
        <rFont val="Arial"/>
        <family val="2"/>
      </rPr>
      <t>3</t>
    </r>
  </si>
  <si>
    <r>
      <t>PSEG Power Owned Capacity (MW)</t>
    </r>
    <r>
      <rPr>
        <vertAlign val="superscript"/>
        <sz val="10"/>
        <rFont val="Arial"/>
        <family val="2"/>
      </rPr>
      <t>4</t>
    </r>
  </si>
  <si>
    <r>
      <t>PSEG Power Owned Generation (GWh)</t>
    </r>
    <r>
      <rPr>
        <vertAlign val="superscript"/>
        <sz val="10"/>
        <rFont val="Arial"/>
        <family val="2"/>
      </rPr>
      <t>5</t>
    </r>
  </si>
  <si>
    <r>
      <t>PSEG Power Fossil-Fuel Used (MWh)</t>
    </r>
    <r>
      <rPr>
        <vertAlign val="superscript"/>
        <sz val="10"/>
        <rFont val="Arial"/>
        <family val="2"/>
      </rPr>
      <t>6</t>
    </r>
  </si>
  <si>
    <t xml:space="preserve">PSE&amp;G Electric Customers </t>
  </si>
  <si>
    <t>PSE&amp;G Gas Customers</t>
  </si>
  <si>
    <t>Reliability SAIFI</t>
  </si>
  <si>
    <t>Reliability CAIDI</t>
  </si>
  <si>
    <r>
      <t>PSEG Total Electricity Consumption (GWh)</t>
    </r>
    <r>
      <rPr>
        <vertAlign val="superscript"/>
        <sz val="10"/>
        <rFont val="Arial"/>
        <family val="2"/>
      </rPr>
      <t>7</t>
    </r>
  </si>
  <si>
    <r>
      <t>PSEG Total Gas Consumption (Million Therms)</t>
    </r>
    <r>
      <rPr>
        <vertAlign val="superscript"/>
        <sz val="10"/>
        <rFont val="Arial"/>
        <family val="2"/>
      </rPr>
      <t>7</t>
    </r>
  </si>
  <si>
    <t>PSEG Environmental Metrics</t>
  </si>
  <si>
    <t>Scope 1 + Scope 2 Emissions (Metric tons CO2 equivalent)</t>
  </si>
  <si>
    <r>
      <t>Total Waste Generated (Metric tons)</t>
    </r>
    <r>
      <rPr>
        <vertAlign val="superscript"/>
        <sz val="10"/>
        <color theme="1"/>
        <rFont val="Arial"/>
        <family val="2"/>
      </rPr>
      <t>5</t>
    </r>
  </si>
  <si>
    <t>6 - PSE&amp;G revised its procedures for reporting spills to federal agencies in 2021. The prior approach resulted in an overly conservative calculation that led to more spills being reported than was required.</t>
  </si>
  <si>
    <r>
      <t>Recycled Material (Metric tons)</t>
    </r>
    <r>
      <rPr>
        <vertAlign val="superscript"/>
        <sz val="10"/>
        <color theme="1"/>
        <rFont val="Arial"/>
        <family val="2"/>
      </rPr>
      <t>5</t>
    </r>
  </si>
  <si>
    <t>7 - The environmental fines/violations reported here are limited to amounts in excess of $10,000.</t>
  </si>
  <si>
    <r>
      <t>Total Hazardous Waste Generated (Metric tons)</t>
    </r>
    <r>
      <rPr>
        <vertAlign val="superscript"/>
        <sz val="10"/>
        <color theme="1"/>
        <rFont val="Arial"/>
        <family val="2"/>
      </rPr>
      <t>5</t>
    </r>
  </si>
  <si>
    <r>
      <t>NOx Emissions (Metric tons)</t>
    </r>
    <r>
      <rPr>
        <vertAlign val="superscript"/>
        <sz val="10"/>
        <color theme="1"/>
        <rFont val="Arial"/>
        <family val="2"/>
      </rPr>
      <t>8</t>
    </r>
  </si>
  <si>
    <r>
      <t>SO2 Emissions (Metric tons)</t>
    </r>
    <r>
      <rPr>
        <vertAlign val="superscript"/>
        <sz val="10"/>
        <color theme="1"/>
        <rFont val="Arial"/>
        <family val="2"/>
      </rPr>
      <t>8</t>
    </r>
  </si>
  <si>
    <r>
      <t>Mercury Emissions (Hg) (Metric tons)</t>
    </r>
    <r>
      <rPr>
        <vertAlign val="superscript"/>
        <sz val="10"/>
        <color theme="1"/>
        <rFont val="Arial"/>
        <family val="2"/>
      </rPr>
      <t>8</t>
    </r>
  </si>
  <si>
    <r>
      <t>Particulate Matter (PM) (Metric tons)</t>
    </r>
    <r>
      <rPr>
        <vertAlign val="superscript"/>
        <sz val="10"/>
        <color theme="1"/>
        <rFont val="Arial"/>
        <family val="2"/>
      </rPr>
      <t>8</t>
    </r>
  </si>
  <si>
    <r>
      <t>Spills (#) (Federal)</t>
    </r>
    <r>
      <rPr>
        <vertAlign val="superscript"/>
        <sz val="10"/>
        <color theme="1"/>
        <rFont val="Arial"/>
        <family val="2"/>
      </rPr>
      <t>6</t>
    </r>
  </si>
  <si>
    <t>Water Consumption (Million cubic meters)</t>
  </si>
  <si>
    <t>Water Withdrawal (Million cubic meters)</t>
  </si>
  <si>
    <t>Water Recycled (Million cubic meters)</t>
  </si>
  <si>
    <r>
      <t>Environmental Fines/Violations</t>
    </r>
    <r>
      <rPr>
        <vertAlign val="superscript"/>
        <sz val="10"/>
        <color theme="1"/>
        <rFont val="Arial"/>
        <family val="2"/>
      </rPr>
      <t xml:space="preserve">7 </t>
    </r>
    <r>
      <rPr>
        <sz val="10"/>
        <color theme="1"/>
        <rFont val="Arial"/>
        <family val="2"/>
      </rPr>
      <t>(#)</t>
    </r>
  </si>
  <si>
    <r>
      <t>PSEG Social Metrics</t>
    </r>
    <r>
      <rPr>
        <b/>
        <u/>
        <vertAlign val="superscript"/>
        <sz val="10"/>
        <rFont val="Arial"/>
        <family val="2"/>
      </rPr>
      <t>1</t>
    </r>
  </si>
  <si>
    <t xml:space="preserve">Note: </t>
  </si>
  <si>
    <t xml:space="preserve">Employee Headcount (Total as 31 Dec) </t>
  </si>
  <si>
    <t xml:space="preserve">1 - PSEG Social Metrics include PSEG LI except for Supplier Diversity </t>
  </si>
  <si>
    <t>Union (Represented) Employees (%)</t>
  </si>
  <si>
    <t>2 - The reported 2021 Charitable Contribution - PSEG Foundation data includes employee-raised donations as well.</t>
  </si>
  <si>
    <t>Women Employees (%)</t>
  </si>
  <si>
    <t>Racially/Ethnically Diverse Employee Population (%)</t>
  </si>
  <si>
    <t>Women Employees in Management (%)</t>
  </si>
  <si>
    <t>Racially/Ethnically Diverse Employees in Management (%)</t>
  </si>
  <si>
    <t>Employee Engagement Trends (%)</t>
  </si>
  <si>
    <t>Previous Data Not Available</t>
  </si>
  <si>
    <t>Employee Turnover Rate – Total (%)</t>
  </si>
  <si>
    <t>Employee Turnover Rate – Voluntary Without Retirements (%)</t>
  </si>
  <si>
    <t>Employee Fatalities</t>
  </si>
  <si>
    <t>Contractor Recordable Incident Rate</t>
  </si>
  <si>
    <t>Employee Lost Time Injury Case Rate (%)</t>
  </si>
  <si>
    <t>Average Training Time Provided to Employees (Hours)</t>
  </si>
  <si>
    <t>DART Rate (%)</t>
  </si>
  <si>
    <r>
      <t>Charitable Contributions PSEG Foundation ($)</t>
    </r>
    <r>
      <rPr>
        <vertAlign val="superscript"/>
        <sz val="10"/>
        <rFont val="Arial"/>
        <family val="2"/>
      </rPr>
      <t>2</t>
    </r>
  </si>
  <si>
    <t>Charitable Contributions Corporate Contributions ($)</t>
  </si>
  <si>
    <t>Supplier Diversity (%)</t>
  </si>
  <si>
    <t>Question ID #</t>
  </si>
  <si>
    <t>Question ID # (2023)</t>
  </si>
  <si>
    <t>Topic</t>
  </si>
  <si>
    <t>Line Item</t>
  </si>
  <si>
    <t>Units</t>
  </si>
  <si>
    <t>Notes</t>
  </si>
  <si>
    <t>Governance and Economic Dimensions</t>
  </si>
  <si>
    <r>
      <t>Denominator - MWh/Revenues</t>
    </r>
    <r>
      <rPr>
        <vertAlign val="superscript"/>
        <sz val="10"/>
        <color theme="1"/>
        <rFont val="Arial"/>
        <family val="2"/>
      </rPr>
      <t>1</t>
    </r>
  </si>
  <si>
    <t>Company Data: MWh</t>
  </si>
  <si>
    <t>MWh</t>
  </si>
  <si>
    <t>2 - Total reported Scope 3 reflects the sum of Category 3 and Category 11 emissions in mt CO2e, excluding third-party supply. Only Categories 3 and 11 are reported since they make up more than 95% of our Scope 3 emissions.</t>
  </si>
  <si>
    <t>1.6.1</t>
  </si>
  <si>
    <t>Contributions &amp; Other Spending</t>
  </si>
  <si>
    <t>Lobbying, interest representation or similar</t>
  </si>
  <si>
    <t>$</t>
  </si>
  <si>
    <t>3 - Upstream emissions related to sourcing of fuels for power generation,  sourcing of fuels for mobile and small combustion, purchased electricity for own use, electricity purchased and sold to customers (BGS only), and natural gas owned by PSEG (BGSS).</t>
  </si>
  <si>
    <t>Local, regional or national political campaigns / organizations / candidates</t>
  </si>
  <si>
    <t>4 - Downstream emissons from use of sold products, excluding third-party supply.</t>
  </si>
  <si>
    <t>Trade associations or tax-exempt groups (e.g. think tanks)</t>
  </si>
  <si>
    <t xml:space="preserve">5 - The calculation for consumption was revised in 2022 (for 2018-2021 data).  The revised calculation reflects the fuel burned as an input for power generation (converted into MWhs) plus the corporate consumption of electricity (in MWhs) and natural gas of PSEG (converted into MWhs). The large drop in the energy consumption data for 2022 is due largely to the sale of the 6,750 MW PSEG Fossil generation portfolio in Februrary 2022. </t>
  </si>
  <si>
    <t>Other (e.g. spending related to ballot measures or referendums)</t>
  </si>
  <si>
    <t>Environmental Dimension</t>
  </si>
  <si>
    <t>7 - In 2022, the calculation for line losses was revisited and an aggregate T&amp;D loss was calculated.  The aggregate T&amp;D loss % represents the system losses as a percentage of the power flows that entered our network versus the power that reached our customers.</t>
  </si>
  <si>
    <t>2.1.4</t>
  </si>
  <si>
    <t>Number of violations of legal obligations/regulations</t>
  </si>
  <si>
    <t>#</t>
  </si>
  <si>
    <t>8 - The sale of the 6,750 MW PSEG Fossil generation portfolio was completed in mid-February 2022. In accordance with the parameters of the question, the waste associated with those facilities is not included in our reporting.</t>
  </si>
  <si>
    <t>Amount of fines/penalties related to above</t>
  </si>
  <si>
    <t>Environmental liability accrued at end of year.</t>
  </si>
  <si>
    <t>2.2.3</t>
  </si>
  <si>
    <t>2.5.3</t>
  </si>
  <si>
    <t>Total indirect GHG emissions (Scope 3</t>
  </si>
  <si>
    <t>mt CO2e</t>
  </si>
  <si>
    <t>3. Fuel-and-energy-related-activities (not included in Scope 1 or 2)</t>
  </si>
  <si>
    <r>
      <t>Indirect Greenhouse Gas Emissions (Scope 3)</t>
    </r>
    <r>
      <rPr>
        <vertAlign val="superscript"/>
        <sz val="10"/>
        <rFont val="Arial"/>
        <family val="2"/>
      </rPr>
      <t>4</t>
    </r>
  </si>
  <si>
    <t>11. Use of sold products</t>
  </si>
  <si>
    <t>13 - Metrics reflect changes in DJSI CSA methodology from prior years.  See 2.5.1 for data prior to 2023.</t>
  </si>
  <si>
    <t>2.2.8</t>
  </si>
  <si>
    <t>2.5.4</t>
  </si>
  <si>
    <t>SF6 Emissions</t>
  </si>
  <si>
    <t>mt</t>
  </si>
  <si>
    <t>2.3.1</t>
  </si>
  <si>
    <t>2.2.2</t>
  </si>
  <si>
    <t>Total non-renewable energy consumption</t>
  </si>
  <si>
    <t>Total renewable energy consumption</t>
  </si>
  <si>
    <t>2.3.3</t>
  </si>
  <si>
    <t>2.7.1</t>
  </si>
  <si>
    <r>
      <t>Electricity Transmission &amp; Distribution Losses</t>
    </r>
    <r>
      <rPr>
        <vertAlign val="superscript"/>
        <sz val="10"/>
        <rFont val="Arial"/>
        <family val="2"/>
      </rPr>
      <t>7</t>
    </r>
  </si>
  <si>
    <t xml:space="preserve">Transmission Losses </t>
  </si>
  <si>
    <t>%</t>
  </si>
  <si>
    <t>Distribution Losses</t>
  </si>
  <si>
    <t>2.3.4</t>
  </si>
  <si>
    <t>2.7.2</t>
  </si>
  <si>
    <t>Electricity Transmission &amp; Distribution Reliability</t>
  </si>
  <si>
    <t>SAIDI (in hours) Distribution Network</t>
  </si>
  <si>
    <t>Hours</t>
  </si>
  <si>
    <t>2.3.5</t>
  </si>
  <si>
    <t>2.7.3</t>
  </si>
  <si>
    <t>Gas Leakage Rate</t>
  </si>
  <si>
    <t>Distribution Rate</t>
  </si>
  <si>
    <t>(% leakages)</t>
  </si>
  <si>
    <t>2.4.1</t>
  </si>
  <si>
    <t>2.3.2</t>
  </si>
  <si>
    <t>Waste Disposal</t>
  </si>
  <si>
    <t>Total Waste Recycled/Reused</t>
  </si>
  <si>
    <t>Total Waste Disposed</t>
  </si>
  <si>
    <t>Waste Disposed - landfilled</t>
  </si>
  <si>
    <t>Waste Disposed - incinerated with energy recovery</t>
  </si>
  <si>
    <t>Waste Disposed - incinerated without energy recovery</t>
  </si>
  <si>
    <t>Waste Disposed - otherwise disposed (waste water treatment)</t>
  </si>
  <si>
    <t>2.4.2</t>
  </si>
  <si>
    <t>Hazardous Waste</t>
  </si>
  <si>
    <t>Total hazardous waste recycled/reused</t>
  </si>
  <si>
    <t>Total hazardous waste disposed</t>
  </si>
  <si>
    <t>Hazardous waste - landfilled</t>
  </si>
  <si>
    <t>Hazardous waste - incinerated with energy recovery</t>
  </si>
  <si>
    <t>Hazardous waste - incinerated without energy recovery</t>
  </si>
  <si>
    <t>Hazardous waste - otherwise disposed (waste water treatment)</t>
  </si>
  <si>
    <t>2.4.3</t>
  </si>
  <si>
    <r>
      <t>Ash &amp; Gypsum Waste</t>
    </r>
    <r>
      <rPr>
        <vertAlign val="superscript"/>
        <sz val="10"/>
        <rFont val="Arial"/>
        <family val="2"/>
      </rPr>
      <t>8</t>
    </r>
  </si>
  <si>
    <t>Total ash and gypsum waste recycled/reused</t>
  </si>
  <si>
    <t>Total ash and gypsum waste disposed</t>
  </si>
  <si>
    <t>2.5.1</t>
  </si>
  <si>
    <t>n/a</t>
  </si>
  <si>
    <r>
      <t>Water Consumption</t>
    </r>
    <r>
      <rPr>
        <vertAlign val="superscript"/>
        <sz val="10"/>
        <rFont val="Arial"/>
        <family val="2"/>
      </rPr>
      <t>13</t>
    </r>
  </si>
  <si>
    <t>Withdrawal: Total municipal water (or from other water utilities)</t>
  </si>
  <si>
    <r>
      <t>MM m</t>
    </r>
    <r>
      <rPr>
        <vertAlign val="superscript"/>
        <sz val="10"/>
        <color theme="1"/>
        <rFont val="Arial"/>
        <family val="2"/>
      </rPr>
      <t>3</t>
    </r>
  </si>
  <si>
    <t>Withdrawal: Fresh surface water (lakes, rivers, etc.)</t>
  </si>
  <si>
    <t>Withdrawal: Fresh groundwater</t>
  </si>
  <si>
    <t>Discharge: Water returned to the source of extraction at similar or higher quality as raw water extracted (only applies to B and C)</t>
  </si>
  <si>
    <t>E. TOTAL NET FRESH WATER CONSUMPTION (A+B+C-D)</t>
  </si>
  <si>
    <t>Withdrawal Total (excluding salt water)</t>
  </si>
  <si>
    <t>Discharge Total (excluding salt water)</t>
  </si>
  <si>
    <t>Total Net Fresh Water (A-B)</t>
  </si>
  <si>
    <t>2.7.4</t>
  </si>
  <si>
    <t>2.6.4</t>
  </si>
  <si>
    <t>Biodiversity Exposure &amp; Assessment</t>
  </si>
  <si>
    <t>Total number of sites used for operational activities</t>
  </si>
  <si>
    <t>Total area used for operational activities</t>
  </si>
  <si>
    <t>hectares</t>
  </si>
  <si>
    <t>Conducted biodiversity impact assessments for sites used for operational activities in the past five years</t>
  </si>
  <si>
    <t>Conducted biodiversity impact assessments for area used for operational activities in the past five years</t>
  </si>
  <si>
    <t>Of sites assess in past five years, how many sites are in close proximity to critical biodiversity</t>
  </si>
  <si>
    <t>Of sites assess in past five years, what is total area in close proximity to critical biodiversity</t>
  </si>
  <si>
    <t>Of sites in close proximity to critical biodiversity, number of sites with a biodiversity management plan</t>
  </si>
  <si>
    <t>Of sites in close proximity to critical biodiversity, area covered by biodiversity management plans</t>
  </si>
  <si>
    <t>2.8.1</t>
  </si>
  <si>
    <t>Electricity Generation Mix</t>
  </si>
  <si>
    <t>Non-renewable energy sources (net generation): Coal</t>
  </si>
  <si>
    <t>GWh</t>
  </si>
  <si>
    <t>Non-renewable energy sources (net generation): Nuclear</t>
  </si>
  <si>
    <t>Non-renewable energy sources (net generation): Natural Gas</t>
  </si>
  <si>
    <t>Non-renewable energy sources (net generation): Oil</t>
  </si>
  <si>
    <r>
      <t>Electricity Generation Mix</t>
    </r>
    <r>
      <rPr>
        <vertAlign val="superscript"/>
        <sz val="10"/>
        <rFont val="Arial"/>
        <family val="2"/>
      </rPr>
      <t>9</t>
    </r>
  </si>
  <si>
    <t>Electricity from non-renewable energy sources purchased from third-parties and sold</t>
  </si>
  <si>
    <t>Renewable energy sources (net generation): Solar</t>
  </si>
  <si>
    <t>Electricity from renewable energy sources purchased from third-parties and sold</t>
  </si>
  <si>
    <t>Company's average carbon intensity in terms of metric tons of CO2 equivalent per GWh generated </t>
  </si>
  <si>
    <t>mtCO2e/GWh</t>
  </si>
  <si>
    <t>Social Dimension</t>
  </si>
  <si>
    <t>3.1.2</t>
  </si>
  <si>
    <t>Workforce Breakdown: Gender</t>
  </si>
  <si>
    <t>Share of women in total workforce</t>
  </si>
  <si>
    <t>% of total workforce</t>
  </si>
  <si>
    <t>Share of women in all management positions, including junior, middle and top management</t>
  </si>
  <si>
    <t>as % of total management positions</t>
  </si>
  <si>
    <t>Share of women in top management positions, i.e. maximum two levels away from the CEO or comparable positions</t>
  </si>
  <si>
    <t>as % of total top management positions</t>
  </si>
  <si>
    <t>Share of women in management positions in revenue-generating functions</t>
  </si>
  <si>
    <t>% of all such managers (i.e. excluding support functions such as HR, IT, Legal, etc.)</t>
  </si>
  <si>
    <t>3.1.3</t>
  </si>
  <si>
    <t>Workforce Breakdown: Race/Ethnicity &amp; Nationality</t>
  </si>
  <si>
    <t>Asian: Share in total workforce</t>
  </si>
  <si>
    <t>as % of total workforce</t>
  </si>
  <si>
    <t>Asian: Share in all management positions, including junior, middle, and senior management</t>
  </si>
  <si>
    <t>as % of total management workforce</t>
  </si>
  <si>
    <t>Black or African American: Share in total workforce</t>
  </si>
  <si>
    <t>Black or African American: Share in all management positions, including junior, middle, and senior management</t>
  </si>
  <si>
    <t>Hispanic or Latino: Share in total workforce</t>
  </si>
  <si>
    <t>Hispanic or Latino: Share in all management positions, including junior, middle, and senior management</t>
  </si>
  <si>
    <t>White: Share in total workforce</t>
  </si>
  <si>
    <t>White: Share in all management positions, including junior, middle, and senior management</t>
  </si>
  <si>
    <t>Indigenous or Native: Share in total workforce</t>
  </si>
  <si>
    <t>Indigenous or Native: Share in all management positions, including junior, middle, and senior management</t>
  </si>
  <si>
    <t>Other (two or more races): Share in total workforce</t>
  </si>
  <si>
    <t>Other (two or more races): Share in all management positions, including junior, middle, and senior management</t>
  </si>
  <si>
    <t>3.3.1</t>
  </si>
  <si>
    <t>Training &amp; Development Inputs</t>
  </si>
  <si>
    <t>Average hours per FTE of training and development</t>
  </si>
  <si>
    <t>3.3.3</t>
  </si>
  <si>
    <t>Human Capital Return on Investment</t>
  </si>
  <si>
    <t>a.) Total Revenue</t>
  </si>
  <si>
    <t>$MM</t>
  </si>
  <si>
    <t>b.) Total Operating Expenses</t>
  </si>
  <si>
    <t>c.) Total employee-related expenses</t>
  </si>
  <si>
    <t>3.4.1</t>
  </si>
  <si>
    <t>3.3.4</t>
  </si>
  <si>
    <r>
      <t>Hiring</t>
    </r>
    <r>
      <rPr>
        <vertAlign val="superscript"/>
        <sz val="10"/>
        <rFont val="Arial"/>
        <family val="2"/>
      </rPr>
      <t>11</t>
    </r>
  </si>
  <si>
    <t>Total number of new employee hires</t>
  </si>
  <si>
    <t>Percentage of open positions filed by internal candidates (internal hires)</t>
  </si>
  <si>
    <t>3.5.3</t>
  </si>
  <si>
    <t>3.4.3</t>
  </si>
  <si>
    <t>Fatalities</t>
  </si>
  <si>
    <t>Employees</t>
  </si>
  <si>
    <t>Contractors</t>
  </si>
  <si>
    <t>3.5.4</t>
  </si>
  <si>
    <t>3.4.4</t>
  </si>
  <si>
    <t>Lost-Time Injury Rate (LTIR)</t>
  </si>
  <si>
    <t>LTIR (n/200,000 hours worked)</t>
  </si>
  <si>
    <t>3.5.5</t>
  </si>
  <si>
    <t>3.4.5</t>
  </si>
  <si>
    <t>3.6.1</t>
  </si>
  <si>
    <t>3.5.1</t>
  </si>
  <si>
    <r>
      <t>Customer Satisfaction Measurement</t>
    </r>
    <r>
      <rPr>
        <vertAlign val="superscript"/>
        <sz val="10"/>
        <rFont val="Arial"/>
        <family val="2"/>
      </rPr>
      <t>12</t>
    </r>
  </si>
  <si>
    <t>Alternative Metric: JD Power Utility Customer Survey</t>
  </si>
  <si>
    <t>Scale: 0-1000</t>
  </si>
  <si>
    <r>
      <t>Energy Consumption</t>
    </r>
    <r>
      <rPr>
        <vertAlign val="superscript"/>
        <sz val="10"/>
        <rFont val="Arial"/>
        <family val="2"/>
      </rPr>
      <t>6</t>
    </r>
  </si>
  <si>
    <t>11 - Calculation includes both external and internal hires.</t>
  </si>
  <si>
    <t>Hiring</t>
  </si>
  <si>
    <r>
      <t>Energy Consumption</t>
    </r>
    <r>
      <rPr>
        <vertAlign val="superscript"/>
        <sz val="10"/>
        <rFont val="Arial"/>
        <family val="2"/>
      </rPr>
      <t>5</t>
    </r>
  </si>
  <si>
    <r>
      <t>Gross Direct (Scope 1) GHG Emissions (Metric tons CO2 equivalent)</t>
    </r>
    <r>
      <rPr>
        <vertAlign val="superscript"/>
        <sz val="10"/>
        <color theme="1"/>
        <rFont val="Arial"/>
        <family val="2"/>
      </rPr>
      <t>1</t>
    </r>
  </si>
  <si>
    <r>
      <t>Gross Indirect (Scope 2) GHG Emissions (Metric tons CO2 equivalent)</t>
    </r>
    <r>
      <rPr>
        <vertAlign val="superscript"/>
        <sz val="10"/>
        <color theme="1"/>
        <rFont val="Arial"/>
        <family val="2"/>
      </rPr>
      <t>2</t>
    </r>
  </si>
  <si>
    <t xml:space="preserve">5 - The calculations pertaining to waste were changed in 2021 to use Metric Tons instead of US Short Tons. </t>
  </si>
  <si>
    <t>Question ID # (2024)</t>
  </si>
  <si>
    <t>2.1.3</t>
  </si>
  <si>
    <t>2.7.5</t>
  </si>
  <si>
    <t>3.1.4</t>
  </si>
  <si>
    <t>3.1.5</t>
  </si>
  <si>
    <t>Lost-Time Injury Frequency Rate (LTIR) - Employees</t>
  </si>
  <si>
    <t>Lost-Time Injury Frequency Rate (LTIR) - Contractors</t>
  </si>
  <si>
    <t>7 - Reported values reflect PSEG corporate consumption, not including PSEG generating facilities.</t>
  </si>
  <si>
    <t>Energy Efficiency Investments ($ Millions)</t>
  </si>
  <si>
    <r>
      <t>Carbon Intensity (lbs. / MWh)</t>
    </r>
    <r>
      <rPr>
        <vertAlign val="superscript"/>
        <sz val="10"/>
        <color theme="1"/>
        <rFont val="Arial"/>
        <family val="2"/>
      </rPr>
      <t>4</t>
    </r>
  </si>
  <si>
    <t>4 - The carbon intensity from 2023-2024 reflects the reported GHG emissions from the PSEG Power nuclear plants divided by the total net generation output. The 2022 carbon intensity includes the emissions for approximately two months for the 6,750 MW PSEG Fossil generation portfolio before the asset divestiture was completed, and the Kaleoloa Cogeneration Plant.</t>
  </si>
  <si>
    <t>8 - The air emissions data from 2023-2024 reflects the reported air emissions from the PSEG Power nuclear plants. The 2022 air emissions data includes approximately two months for the 6,750 MW PSEG Fossil generation portfolio before the asset divestiture was completed, and the Kaleoloa Cogeneration Plant.</t>
  </si>
  <si>
    <r>
      <t>Indirect Greenhouse Gas Emissions (Scope 3)</t>
    </r>
    <r>
      <rPr>
        <vertAlign val="superscript"/>
        <sz val="10"/>
        <rFont val="Arial"/>
        <family val="2"/>
      </rPr>
      <t>2</t>
    </r>
  </si>
  <si>
    <r>
      <t>Indirect Greenhouse Gas Emissions (Scope 3)</t>
    </r>
    <r>
      <rPr>
        <vertAlign val="superscript"/>
        <sz val="10"/>
        <rFont val="Arial"/>
        <family val="2"/>
      </rPr>
      <t>3</t>
    </r>
  </si>
  <si>
    <t xml:space="preserve">6 - The amount of renewable energy consumed is calculated based on the share of renewable resources on the PJM system for the corresponding year multiplied by the volume of PSEG corporate consumption (5.8%, "PJM State of the Market - 2024"). </t>
  </si>
  <si>
    <t>9 - The reported non-renewable and renewable purchased electricity is based on the wholesale power purchases reported in 2024 on FERC Form 1, adjusted for the share of system energy defined as renewable by PJM Interconnection during the corresponding period (5.8%, "PJM State of the Market - 2024").</t>
  </si>
  <si>
    <t>10 - The carbon intensity reflects the  GHG emissions from the PSEG Power owned-generation plants divided by the total net generation output. From 2023-2024, only PSEG Power's nucelar plants are included.</t>
  </si>
  <si>
    <r>
      <t>Electricity Generation Mix</t>
    </r>
    <r>
      <rPr>
        <vertAlign val="superscript"/>
        <sz val="10"/>
        <rFont val="Arial"/>
        <family val="2"/>
      </rPr>
      <t>10</t>
    </r>
  </si>
  <si>
    <t>12  - PSE&amp;G ranked first amongst its peers for both its electric and its gas distribution residential customers in 2024, as measured by JD Power and Associates.</t>
  </si>
  <si>
    <t>Employee Turnover Rate – Voluntary Including Retirements (%)</t>
  </si>
  <si>
    <t>Employee Recordable Incident Rate (%)</t>
  </si>
  <si>
    <t>Lost Time Days Rate</t>
  </si>
  <si>
    <t>2 - The total electricity sold also includes interdepartmental sales as well.</t>
  </si>
  <si>
    <t xml:space="preserve">4 - The capacity reported from 2023-2024 reflects the nuclear generation portfolio at year end. The 2023 capacity reported does not include Kalaeloa, which was fully divested in July 2023. The 2022 capacity reported includes approximately two months of generation output for the PSEG Fossil units before the asset divestiture was completed. </t>
  </si>
  <si>
    <t>6 - This metric is no longer relevant as it was for the PSEG Fossil power generation units. The 2023 the data reported does not include Kalaeloa, which was fully divested in July 2023. The 2022 data reported includes approximately two months from the PSEG Fossil units before the asset divestiture was completed.</t>
  </si>
  <si>
    <r>
      <t>Environmental Violations</t>
    </r>
    <r>
      <rPr>
        <vertAlign val="superscript"/>
        <sz val="10"/>
        <color theme="1"/>
        <rFont val="Arial"/>
        <family val="2"/>
      </rPr>
      <t>14</t>
    </r>
  </si>
  <si>
    <t>14 - Data only includes violations as defined in the S&amp;P CSA (fine/penalty that individually costs more than $10,000 USD).</t>
  </si>
  <si>
    <r>
      <t>Methane Emissions (CH4)  (Metric tons CO2 equivalent)</t>
    </r>
    <r>
      <rPr>
        <vertAlign val="superscript"/>
        <sz val="10"/>
        <color theme="1"/>
        <rFont val="Arial"/>
        <family val="2"/>
      </rPr>
      <t>3</t>
    </r>
  </si>
  <si>
    <t>1 - Reported Scope 1 GHG data (2021-2023) updated to utilize the most recent USEPA and IPCC AR5 Global Warming Potentials (GWPs). The 2024 Scope 1 GHG data did not include Merrill Creek Reservoir.  The 2023 Scope 1 GHG data did not include emissions from the Kalaeloa Cogeneration Plant, Merrill Creek, or the Renaissance Center.  The 2022 Scope 1 GHG data includes the emissions for approximately two months for the 6,750 MW PSEG Fossil generation portfolio before the asset divestiture was completed, the Kaleoloa Cogeneration Plant and properties including the Merrill Creek Reservoir and Renaissance Center.</t>
  </si>
  <si>
    <t>3 - Reported methane emissions (2021-2023) updated to utilize the most recent USEPA and IPCC AR5 Global Warming Potentials (GWPs). The reported methane emissions data reflects 40 CFR 98 Subpart W methane.</t>
  </si>
  <si>
    <t>9 - Reported SF6 emissions (2021-2023) updated to utilize the most recent USEPA and IPCC AR5 Global Warming Potentials (GWPs).</t>
  </si>
  <si>
    <r>
      <t>SF6 Emissions (Metric tons CO2 equivalent)</t>
    </r>
    <r>
      <rPr>
        <vertAlign val="superscript"/>
        <sz val="10"/>
        <color theme="1"/>
        <rFont val="Arial"/>
        <family val="2"/>
      </rPr>
      <t>9</t>
    </r>
  </si>
  <si>
    <t>5 - The generation output from 2023-2024 includes our nuclear generation portfolio. Reported generation output for 2023 was updated from 31,599 to 31,541. The 2023 output reported does not include Kalaeloa, which was fully divested in July 2023. The 2022 output reported includes approximately two months of generation output for the PSEG Fossil units before the asset divestiture was completed.</t>
  </si>
  <si>
    <t>1 - The total generation output, MWh, reflects the aggregated net output of the PSEG Power generation portfolio. For 2023-2024, the reported generation output only includes the nuclear plants. Reported data for 2023 updated from 31,599,000 to 31,541,000. For 2022, the reported generation output reflects the nuclear power plants, the prorated output from PSEG Fossil before the completion of the sale, the Kalaeloa Cogeneration Plant in Hawaii and PSEG Solar4All.</t>
  </si>
  <si>
    <t>2 - Reported Scope 2 GHG data (2021-2023) updated to utilize  the most recent USEPA and IPCC AR5 Global Warming Potentials (GWPs). Scope 2 GHG emissions are reported as location-based.  PJM emission rates (USEPA eGRID, RFCE 2022)  utilized for N2O, CH4.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</si>
</sst>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00"/>
    <numFmt numFmtId="166" formatCode="0.0"/>
    <numFmt numFmtId="167" formatCode="#,##0.0"/>
    <numFmt numFmtId="168" formatCode="0.0%"/>
    <numFmt numFmtId="169" formatCode="0.0000"/>
  </numFmts>
  <fonts count="18" x14ac:knownFonts="1">
    <font>
      <sz val="11"/>
      <color theme="1"/>
      <name val="Calibri"/>
      <family val="2"/>
      <scheme val="minor"/>
    </font>
    <font>
      <sz val="11"/>
      <color theme="1"/>
      <name val="Calibri"/>
      <family val="2"/>
      <scheme val="minor"/>
    </font>
    <font>
      <sz val="10"/>
      <color theme="1"/>
      <name val="Arial"/>
      <family val="2"/>
    </font>
    <font>
      <b/>
      <u/>
      <sz val="10"/>
      <color rgb="FFFFFFFF"/>
      <name val="Arial"/>
      <family val="2"/>
    </font>
    <font>
      <sz val="10"/>
      <name val="Arial"/>
      <family val="2"/>
    </font>
    <font>
      <vertAlign val="superscript"/>
      <sz val="10"/>
      <color theme="1"/>
      <name val="Arial"/>
      <family val="2"/>
    </font>
    <font>
      <vertAlign val="superscript"/>
      <sz val="10"/>
      <name val="Arial"/>
      <family val="2"/>
    </font>
    <font>
      <b/>
      <u/>
      <sz val="10"/>
      <color theme="0"/>
      <name val="Arial"/>
      <family val="2"/>
    </font>
    <font>
      <u/>
      <sz val="10"/>
      <color theme="1"/>
      <name val="Arial"/>
      <family val="2"/>
    </font>
    <font>
      <b/>
      <sz val="10"/>
      <color theme="0"/>
      <name val="Arial"/>
      <family val="2"/>
    </font>
    <font>
      <sz val="10"/>
      <color theme="0"/>
      <name val="Arial"/>
      <family val="2"/>
    </font>
    <font>
      <sz val="10"/>
      <color rgb="FF000000"/>
      <name val="Arial"/>
      <family val="2"/>
    </font>
    <font>
      <sz val="8"/>
      <name val="Calibri"/>
      <family val="2"/>
      <scheme val="minor"/>
    </font>
    <font>
      <b/>
      <u/>
      <sz val="10"/>
      <name val="Arial"/>
      <family val="2"/>
    </font>
    <font>
      <b/>
      <u/>
      <vertAlign val="superscript"/>
      <sz val="10"/>
      <name val="Arial"/>
      <family val="2"/>
    </font>
    <font>
      <u/>
      <sz val="10"/>
      <name val="Arial"/>
      <family val="2"/>
    </font>
    <font>
      <sz val="10"/>
      <name val="Arial"/>
      <family val="2"/>
    </font>
    <font>
      <sz val="10"/>
      <color theme="1"/>
      <name val="Arial"/>
      <family val="2"/>
    </font>
  </fonts>
  <fills count="10">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theme="1"/>
        <bgColor indexed="64"/>
      </patternFill>
    </fill>
    <fill>
      <patternFill patternType="solid">
        <fgColor theme="2" tint="-0.499984740745262"/>
        <bgColor indexed="64"/>
      </patternFill>
    </fill>
    <fill>
      <patternFill patternType="solid">
        <fgColor theme="8" tint="-0.249977111117893"/>
        <bgColor indexed="64"/>
      </patternFill>
    </fill>
    <fill>
      <patternFill patternType="solid">
        <fgColor rgb="FFDDA009"/>
        <bgColor indexed="64"/>
      </patternFill>
    </fill>
    <fill>
      <patternFill patternType="solid">
        <fgColor rgb="FF7030A0"/>
        <bgColor indexed="64"/>
      </patternFill>
    </fill>
    <fill>
      <patternFill patternType="solid">
        <fgColor theme="2" tint="-0.249977111117893"/>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22">
    <xf numFmtId="0" fontId="0" fillId="0" borderId="0" xfId="0"/>
    <xf numFmtId="0" fontId="2" fillId="0" borderId="3" xfId="0" applyFont="1" applyBorder="1" applyAlignment="1">
      <alignment vertical="center" wrapText="1"/>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4" fillId="0" borderId="3" xfId="0" applyFont="1" applyBorder="1" applyAlignment="1">
      <alignment vertical="center" wrapText="1"/>
    </xf>
    <xf numFmtId="2" fontId="4" fillId="0" borderId="4" xfId="0" applyNumberFormat="1" applyFont="1" applyBorder="1" applyAlignment="1">
      <alignment horizontal="right" vertical="center" wrapText="1"/>
    </xf>
    <xf numFmtId="3" fontId="4" fillId="0" borderId="4" xfId="0" applyNumberFormat="1" applyFont="1" applyBorder="1" applyAlignment="1">
      <alignment horizontal="right" vertical="center" wrapText="1"/>
    </xf>
    <xf numFmtId="165" fontId="4" fillId="0" borderId="4" xfId="0" applyNumberFormat="1" applyFont="1" applyBorder="1" applyAlignment="1">
      <alignment horizontal="right" vertical="center" wrapText="1"/>
    </xf>
    <xf numFmtId="165" fontId="4" fillId="3" borderId="4" xfId="0" applyNumberFormat="1" applyFont="1" applyFill="1" applyBorder="1" applyAlignment="1">
      <alignment horizontal="right" vertical="center" wrapText="1"/>
    </xf>
    <xf numFmtId="3" fontId="4" fillId="3" borderId="4" xfId="0" applyNumberFormat="1" applyFont="1" applyFill="1" applyBorder="1" applyAlignment="1">
      <alignment horizontal="right" vertical="center" wrapText="1"/>
    </xf>
    <xf numFmtId="164" fontId="4" fillId="0" borderId="4" xfId="1" applyNumberFormat="1" applyFont="1" applyBorder="1" applyAlignment="1">
      <alignment horizontal="right" vertical="center" wrapText="1"/>
    </xf>
    <xf numFmtId="0" fontId="4" fillId="0" borderId="0" xfId="0" applyFont="1"/>
    <xf numFmtId="0" fontId="2" fillId="3" borderId="4" xfId="0" applyFont="1" applyFill="1" applyBorder="1" applyAlignment="1">
      <alignment vertical="center" wrapText="1"/>
    </xf>
    <xf numFmtId="3" fontId="2" fillId="3" borderId="4" xfId="0" applyNumberFormat="1" applyFont="1" applyFill="1" applyBorder="1" applyAlignment="1">
      <alignment vertical="center" wrapText="1"/>
    </xf>
    <xf numFmtId="0" fontId="7" fillId="6" borderId="1" xfId="0" applyFont="1" applyFill="1" applyBorder="1" applyAlignment="1">
      <alignment vertical="center" wrapText="1"/>
    </xf>
    <xf numFmtId="0" fontId="7" fillId="6" borderId="2" xfId="0" applyFont="1" applyFill="1" applyBorder="1" applyAlignment="1">
      <alignment vertical="center" wrapText="1"/>
    </xf>
    <xf numFmtId="0" fontId="2" fillId="0" borderId="0" xfId="0" applyFont="1"/>
    <xf numFmtId="0" fontId="8" fillId="0" borderId="0" xfId="0" applyFont="1"/>
    <xf numFmtId="0" fontId="7" fillId="8" borderId="8" xfId="0" applyFont="1" applyFill="1" applyBorder="1"/>
    <xf numFmtId="0" fontId="7" fillId="8" borderId="9" xfId="0" applyFont="1" applyFill="1" applyBorder="1"/>
    <xf numFmtId="0" fontId="7" fillId="8" borderId="2" xfId="0" applyFont="1" applyFill="1" applyBorder="1"/>
    <xf numFmtId="0" fontId="9" fillId="4" borderId="0" xfId="0" applyFont="1" applyFill="1"/>
    <xf numFmtId="0" fontId="2" fillId="0" borderId="0" xfId="0" applyNumberFormat="1" applyFont="1" applyAlignment="1">
      <alignment horizontal="left" wrapText="1"/>
    </xf>
    <xf numFmtId="0" fontId="2" fillId="0" borderId="0" xfId="0" applyFont="1" applyAlignment="1">
      <alignment wrapText="1"/>
    </xf>
    <xf numFmtId="3" fontId="2" fillId="0" borderId="0" xfId="0" applyNumberFormat="1" applyFont="1" applyAlignment="1">
      <alignment wrapText="1"/>
    </xf>
    <xf numFmtId="0" fontId="10" fillId="4" borderId="0" xfId="0" applyFont="1" applyFill="1" applyAlignment="1">
      <alignment wrapText="1"/>
    </xf>
    <xf numFmtId="167" fontId="2" fillId="0" borderId="0" xfId="0" applyNumberFormat="1" applyFont="1" applyAlignment="1">
      <alignment wrapText="1"/>
    </xf>
    <xf numFmtId="4" fontId="2" fillId="0" borderId="0" xfId="0" applyNumberFormat="1" applyFont="1" applyAlignment="1">
      <alignment wrapText="1"/>
    </xf>
    <xf numFmtId="0" fontId="2" fillId="5" borderId="0" xfId="0" applyFont="1" applyFill="1" applyAlignment="1">
      <alignment wrapText="1"/>
    </xf>
    <xf numFmtId="0" fontId="2" fillId="5" borderId="0" xfId="0" applyFont="1" applyFill="1" applyBorder="1" applyAlignment="1">
      <alignment wrapText="1"/>
    </xf>
    <xf numFmtId="0" fontId="4" fillId="0" borderId="5" xfId="0" applyFont="1" applyFill="1" applyBorder="1" applyAlignment="1">
      <alignment vertical="center" wrapText="1"/>
    </xf>
    <xf numFmtId="0" fontId="4" fillId="0" borderId="0" xfId="0" applyFont="1" applyFill="1" applyBorder="1" applyAlignment="1">
      <alignment vertical="center" wrapText="1"/>
    </xf>
    <xf numFmtId="1" fontId="2" fillId="3" borderId="4" xfId="0" applyNumberFormat="1" applyFont="1" applyFill="1" applyBorder="1" applyAlignment="1">
      <alignment vertical="center" wrapText="1"/>
    </xf>
    <xf numFmtId="164" fontId="4" fillId="3" borderId="4" xfId="0" applyNumberFormat="1" applyFont="1" applyFill="1" applyBorder="1" applyAlignment="1">
      <alignment horizontal="right" vertical="center" wrapText="1"/>
    </xf>
    <xf numFmtId="0" fontId="7" fillId="8" borderId="0" xfId="0" applyFont="1" applyFill="1" applyBorder="1"/>
    <xf numFmtId="3" fontId="2" fillId="5" borderId="0" xfId="0" applyNumberFormat="1" applyFont="1" applyFill="1" applyAlignment="1">
      <alignment wrapText="1"/>
    </xf>
    <xf numFmtId="1" fontId="4" fillId="0" borderId="4" xfId="0" applyNumberFormat="1" applyFont="1" applyBorder="1" applyAlignment="1">
      <alignment horizontal="right" vertical="center" wrapText="1"/>
    </xf>
    <xf numFmtId="169" fontId="2" fillId="3" borderId="4" xfId="0" applyNumberFormat="1" applyFont="1" applyFill="1" applyBorder="1" applyAlignment="1">
      <alignment vertical="center" wrapText="1"/>
    </xf>
    <xf numFmtId="166" fontId="2" fillId="3" borderId="4" xfId="0" applyNumberFormat="1" applyFont="1" applyFill="1" applyBorder="1" applyAlignment="1">
      <alignment vertical="center" wrapText="1"/>
    </xf>
    <xf numFmtId="0" fontId="7" fillId="7" borderId="7" xfId="0" applyFont="1" applyFill="1" applyBorder="1" applyAlignment="1">
      <alignment vertical="center" wrapText="1"/>
    </xf>
    <xf numFmtId="0" fontId="2" fillId="0" borderId="0" xfId="0" applyFont="1" applyFill="1" applyAlignment="1">
      <alignment wrapText="1"/>
    </xf>
    <xf numFmtId="0" fontId="4" fillId="0" borderId="0" xfId="0" applyFont="1" applyAlignment="1">
      <alignment wrapText="1"/>
    </xf>
    <xf numFmtId="0" fontId="2" fillId="0" borderId="0" xfId="0" applyFont="1" applyAlignment="1">
      <alignment horizontal="left" wrapText="1"/>
    </xf>
    <xf numFmtId="0" fontId="2" fillId="0" borderId="0" xfId="0" applyFont="1" applyAlignment="1">
      <alignment horizontal="left" vertical="center"/>
    </xf>
    <xf numFmtId="0" fontId="9" fillId="4" borderId="0" xfId="0" applyFont="1" applyFill="1" applyAlignment="1"/>
    <xf numFmtId="0" fontId="2" fillId="0" borderId="1" xfId="0" applyFont="1" applyBorder="1" applyAlignment="1">
      <alignment vertical="center" wrapText="1"/>
    </xf>
    <xf numFmtId="3" fontId="2" fillId="0" borderId="1" xfId="0" applyNumberFormat="1" applyFont="1" applyBorder="1" applyAlignment="1">
      <alignment vertical="center" wrapText="1"/>
    </xf>
    <xf numFmtId="1" fontId="2" fillId="0" borderId="1" xfId="0" applyNumberFormat="1" applyFont="1" applyBorder="1" applyAlignment="1">
      <alignment vertical="center" wrapText="1"/>
    </xf>
    <xf numFmtId="0" fontId="2" fillId="9" borderId="1" xfId="0" applyFont="1" applyFill="1" applyBorder="1" applyAlignment="1">
      <alignment vertical="center" wrapText="1"/>
    </xf>
    <xf numFmtId="0" fontId="2" fillId="3" borderId="1" xfId="0" applyFont="1" applyFill="1" applyBorder="1" applyAlignment="1">
      <alignment vertical="center" wrapText="1"/>
    </xf>
    <xf numFmtId="2" fontId="2" fillId="3" borderId="1" xfId="0" applyNumberFormat="1" applyFont="1" applyFill="1" applyBorder="1" applyAlignment="1">
      <alignment vertical="center" wrapText="1"/>
    </xf>
    <xf numFmtId="0" fontId="2" fillId="9" borderId="1" xfId="0" applyFont="1" applyFill="1" applyBorder="1"/>
    <xf numFmtId="167" fontId="2" fillId="0" borderId="0" xfId="0" applyNumberFormat="1" applyFont="1"/>
    <xf numFmtId="3" fontId="2" fillId="0" borderId="0" xfId="0" applyNumberFormat="1" applyFont="1"/>
    <xf numFmtId="0" fontId="2" fillId="5" borderId="0" xfId="0" applyFont="1" applyFill="1"/>
    <xf numFmtId="168" fontId="2" fillId="0" borderId="0" xfId="2" applyNumberFormat="1" applyFont="1"/>
    <xf numFmtId="0" fontId="4" fillId="0" borderId="1" xfId="0" applyFont="1" applyFill="1" applyBorder="1" applyAlignment="1">
      <alignment vertical="center" wrapText="1"/>
    </xf>
    <xf numFmtId="0" fontId="4" fillId="3" borderId="0" xfId="0" applyFont="1" applyFill="1" applyAlignment="1">
      <alignment wrapText="1"/>
    </xf>
    <xf numFmtId="0" fontId="7" fillId="6" borderId="0" xfId="0" applyFont="1" applyFill="1" applyBorder="1" applyAlignment="1">
      <alignment vertical="center" wrapText="1"/>
    </xf>
    <xf numFmtId="0" fontId="11" fillId="0" borderId="1" xfId="0" applyFont="1" applyFill="1" applyBorder="1" applyAlignment="1">
      <alignment vertical="center" wrapText="1"/>
    </xf>
    <xf numFmtId="0" fontId="11" fillId="0" borderId="1" xfId="0" applyFont="1" applyBorder="1" applyAlignment="1">
      <alignment vertical="center" wrapText="1"/>
    </xf>
    <xf numFmtId="2" fontId="11" fillId="0" borderId="1" xfId="0" applyNumberFormat="1" applyFont="1" applyFill="1" applyBorder="1" applyAlignment="1">
      <alignment vertical="center" wrapText="1"/>
    </xf>
    <xf numFmtId="167" fontId="2" fillId="5" borderId="0" xfId="0" applyNumberFormat="1" applyFont="1" applyFill="1"/>
    <xf numFmtId="167" fontId="2" fillId="5" borderId="0" xfId="0" applyNumberFormat="1" applyFont="1" applyFill="1" applyAlignment="1">
      <alignment wrapText="1"/>
    </xf>
    <xf numFmtId="3" fontId="4" fillId="0" borderId="4" xfId="0" applyNumberFormat="1" applyFont="1" applyFill="1" applyBorder="1" applyAlignment="1">
      <alignment horizontal="right" vertical="center" wrapText="1"/>
    </xf>
    <xf numFmtId="0" fontId="4" fillId="0" borderId="0" xfId="0" applyFont="1" applyFill="1" applyAlignment="1">
      <alignment wrapText="1"/>
    </xf>
    <xf numFmtId="0" fontId="4" fillId="0" borderId="1" xfId="0" applyFont="1" applyBorder="1" applyAlignment="1">
      <alignment vertical="center" wrapText="1"/>
    </xf>
    <xf numFmtId="2" fontId="4" fillId="0" borderId="1" xfId="0" applyNumberFormat="1" applyFont="1" applyFill="1" applyBorder="1" applyAlignment="1">
      <alignment vertical="center" wrapText="1"/>
    </xf>
    <xf numFmtId="3" fontId="4" fillId="0" borderId="1" xfId="0" applyNumberFormat="1" applyFont="1" applyBorder="1" applyAlignment="1">
      <alignment vertical="center" wrapText="1"/>
    </xf>
    <xf numFmtId="166" fontId="4" fillId="0" borderId="4" xfId="0" applyNumberFormat="1" applyFont="1" applyFill="1" applyBorder="1" applyAlignment="1">
      <alignment horizontal="right" vertical="center" wrapText="1"/>
    </xf>
    <xf numFmtId="0" fontId="13" fillId="7" borderId="7" xfId="0" applyFont="1" applyFill="1" applyBorder="1" applyAlignment="1">
      <alignment vertical="center" wrapText="1"/>
    </xf>
    <xf numFmtId="2" fontId="2" fillId="0" borderId="1" xfId="0" applyNumberFormat="1" applyFont="1" applyBorder="1" applyAlignment="1">
      <alignment vertical="center" wrapText="1"/>
    </xf>
    <xf numFmtId="0" fontId="15" fillId="0" borderId="0" xfId="0" applyFont="1"/>
    <xf numFmtId="3" fontId="4" fillId="0" borderId="0" xfId="0" applyNumberFormat="1" applyFont="1" applyAlignment="1">
      <alignment wrapText="1"/>
    </xf>
    <xf numFmtId="167" fontId="4" fillId="0" borderId="0" xfId="0" applyNumberFormat="1" applyFont="1" applyFill="1"/>
    <xf numFmtId="0" fontId="2" fillId="0" borderId="0" xfId="0" applyFont="1" applyFill="1" applyAlignment="1">
      <alignment horizontal="left"/>
    </xf>
    <xf numFmtId="0" fontId="2" fillId="0" borderId="0" xfId="0" applyFont="1" applyFill="1" applyAlignment="1">
      <alignment horizontal="left" wrapText="1"/>
    </xf>
    <xf numFmtId="0" fontId="2" fillId="0" borderId="0" xfId="0" applyFont="1" applyFill="1"/>
    <xf numFmtId="0" fontId="2" fillId="0" borderId="4" xfId="0" applyFont="1" applyFill="1" applyBorder="1" applyAlignment="1">
      <alignment vertical="center" wrapText="1"/>
    </xf>
    <xf numFmtId="0" fontId="2" fillId="0" borderId="0" xfId="0" applyFont="1" applyAlignment="1">
      <alignment horizontal="left" vertical="center" wrapText="1"/>
    </xf>
    <xf numFmtId="0" fontId="4" fillId="0" borderId="0" xfId="0" applyFont="1" applyFill="1"/>
    <xf numFmtId="0" fontId="4" fillId="0" borderId="0" xfId="0" applyFont="1" applyFill="1" applyAlignment="1">
      <alignment horizontal="left" vertical="center"/>
    </xf>
    <xf numFmtId="0" fontId="2" fillId="0" borderId="0" xfId="0" applyFont="1" applyFill="1" applyAlignment="1">
      <alignment horizontal="left" vertical="center"/>
    </xf>
    <xf numFmtId="168" fontId="2" fillId="0" borderId="0" xfId="2" applyNumberFormat="1" applyFont="1" applyFill="1"/>
    <xf numFmtId="3" fontId="2" fillId="0" borderId="0" xfId="0" applyNumberFormat="1" applyFont="1" applyFill="1" applyAlignment="1">
      <alignment wrapText="1"/>
    </xf>
    <xf numFmtId="0" fontId="2" fillId="0" borderId="0" xfId="0" applyFont="1" applyAlignment="1"/>
    <xf numFmtId="4" fontId="2" fillId="3" borderId="4" xfId="0" applyNumberFormat="1" applyFont="1" applyFill="1" applyBorder="1" applyAlignment="1">
      <alignment vertical="center" wrapText="1"/>
    </xf>
    <xf numFmtId="0" fontId="4" fillId="0" borderId="0" xfId="0" applyFont="1" applyAlignment="1">
      <alignment horizontal="left" vertical="center" wrapText="1"/>
    </xf>
    <xf numFmtId="3" fontId="4" fillId="5" borderId="4" xfId="0" applyNumberFormat="1" applyFont="1" applyFill="1" applyBorder="1" applyAlignment="1">
      <alignment horizontal="right" vertical="center" wrapText="1"/>
    </xf>
    <xf numFmtId="166" fontId="2" fillId="0" borderId="1" xfId="0" applyNumberFormat="1" applyFont="1" applyBorder="1" applyAlignment="1">
      <alignment vertical="center" wrapText="1"/>
    </xf>
    <xf numFmtId="0" fontId="4" fillId="0" borderId="0" xfId="0" applyFont="1" applyFill="1" applyAlignment="1"/>
    <xf numFmtId="0" fontId="4" fillId="0" borderId="0" xfId="0" applyFont="1" applyAlignment="1">
      <alignment horizontal="left" vertical="center"/>
    </xf>
    <xf numFmtId="3" fontId="4" fillId="0" borderId="4" xfId="0" applyNumberFormat="1" applyFont="1" applyBorder="1" applyAlignment="1">
      <alignment vertical="center" wrapText="1"/>
    </xf>
    <xf numFmtId="3" fontId="4" fillId="0" borderId="4" xfId="0" applyNumberFormat="1" applyFont="1" applyFill="1" applyBorder="1" applyAlignment="1">
      <alignment vertical="center" wrapText="1"/>
    </xf>
    <xf numFmtId="0" fontId="4" fillId="3" borderId="4" xfId="0" applyFont="1" applyFill="1" applyBorder="1" applyAlignment="1">
      <alignment vertical="center" wrapText="1"/>
    </xf>
    <xf numFmtId="4" fontId="4" fillId="0" borderId="0" xfId="0" applyNumberFormat="1" applyFont="1" applyAlignment="1">
      <alignment wrapText="1"/>
    </xf>
    <xf numFmtId="4" fontId="4" fillId="0" borderId="0" xfId="0" applyNumberFormat="1" applyFont="1" applyFill="1" applyAlignment="1">
      <alignment horizontal="right" wrapText="1"/>
    </xf>
    <xf numFmtId="0" fontId="17" fillId="0" borderId="0" xfId="0" applyFont="1" applyAlignment="1">
      <alignment wrapText="1"/>
    </xf>
    <xf numFmtId="0" fontId="17" fillId="0" borderId="0" xfId="0" applyFont="1" applyAlignment="1">
      <alignment horizontal="left" wrapText="1"/>
    </xf>
    <xf numFmtId="0" fontId="17" fillId="0" borderId="0" xfId="0" applyFont="1" applyFill="1" applyAlignment="1">
      <alignment wrapText="1"/>
    </xf>
    <xf numFmtId="4" fontId="2" fillId="0" borderId="0" xfId="0" applyNumberFormat="1" applyFont="1" applyFill="1" applyAlignment="1">
      <alignment wrapText="1"/>
    </xf>
    <xf numFmtId="3" fontId="4" fillId="0" borderId="0" xfId="0" applyNumberFormat="1" applyFont="1" applyFill="1" applyAlignment="1">
      <alignment wrapText="1"/>
    </xf>
    <xf numFmtId="3" fontId="17" fillId="0" borderId="0" xfId="0" applyNumberFormat="1" applyFont="1" applyFill="1" applyAlignment="1">
      <alignment wrapText="1"/>
    </xf>
    <xf numFmtId="3" fontId="2" fillId="0" borderId="1" xfId="0" applyNumberFormat="1" applyFont="1" applyFill="1" applyBorder="1" applyAlignment="1">
      <alignment vertical="center" wrapText="1"/>
    </xf>
    <xf numFmtId="0" fontId="2" fillId="0" borderId="1" xfId="0" applyFont="1" applyFill="1" applyBorder="1" applyAlignment="1">
      <alignment vertical="center" wrapText="1"/>
    </xf>
    <xf numFmtId="1" fontId="2" fillId="0" borderId="1" xfId="0" applyNumberFormat="1" applyFont="1" applyFill="1" applyBorder="1" applyAlignment="1">
      <alignment vertical="center" wrapText="1"/>
    </xf>
    <xf numFmtId="43" fontId="2" fillId="0" borderId="0" xfId="1" applyFont="1"/>
    <xf numFmtId="166" fontId="4" fillId="0" borderId="4" xfId="0" applyNumberFormat="1" applyFont="1" applyFill="1" applyBorder="1" applyAlignment="1">
      <alignment vertical="center" wrapText="1"/>
    </xf>
    <xf numFmtId="0" fontId="4" fillId="0" borderId="0" xfId="0" applyFont="1" applyFill="1" applyAlignment="1">
      <alignment vertical="center"/>
    </xf>
    <xf numFmtId="0" fontId="2" fillId="0" borderId="0" xfId="0" applyFont="1" applyFill="1" applyAlignment="1"/>
    <xf numFmtId="3" fontId="4" fillId="0" borderId="1" xfId="0" applyNumberFormat="1" applyFont="1" applyFill="1" applyBorder="1" applyAlignment="1">
      <alignment vertical="center" wrapText="1"/>
    </xf>
    <xf numFmtId="0" fontId="16" fillId="0" borderId="0" xfId="0" applyFont="1" applyFill="1" applyAlignment="1">
      <alignment wrapText="1"/>
    </xf>
    <xf numFmtId="4" fontId="4" fillId="0" borderId="0" xfId="0" applyNumberFormat="1" applyFont="1" applyFill="1" applyAlignment="1">
      <alignment wrapText="1"/>
    </xf>
    <xf numFmtId="167" fontId="2" fillId="0" borderId="0" xfId="0" applyNumberFormat="1" applyFont="1" applyFill="1" applyAlignment="1">
      <alignment wrapText="1"/>
    </xf>
    <xf numFmtId="3" fontId="2" fillId="0" borderId="0" xfId="0" applyNumberFormat="1" applyFont="1" applyFill="1"/>
    <xf numFmtId="0" fontId="4" fillId="0" borderId="6" xfId="0" applyFont="1" applyFill="1" applyBorder="1" applyAlignment="1">
      <alignment horizontal="left" vertical="center" wrapText="1"/>
    </xf>
    <xf numFmtId="0" fontId="4" fillId="0" borderId="5" xfId="0" applyFont="1" applyFill="1" applyBorder="1" applyAlignment="1">
      <alignment horizontal="left" vertical="center" wrapText="1"/>
    </xf>
    <xf numFmtId="0" fontId="2" fillId="0" borderId="0" xfId="0" applyFont="1" applyFill="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Fill="1" applyAlignment="1">
      <alignment horizontal="left" vertical="center" wrapText="1"/>
    </xf>
    <xf numFmtId="0" fontId="4" fillId="0" borderId="0" xfId="0" applyFont="1" applyFill="1" applyAlignment="1">
      <alignment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C7A1E3"/>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9"/>
  <sheetViews>
    <sheetView showGridLines="0" tabSelected="1" zoomScaleNormal="100" workbookViewId="0"/>
  </sheetViews>
  <sheetFormatPr defaultColWidth="8.7109375" defaultRowHeight="12.75" x14ac:dyDescent="0.2"/>
  <cols>
    <col min="1" max="1" width="37" style="16" customWidth="1"/>
    <col min="2" max="4" width="13.7109375" style="16" customWidth="1"/>
    <col min="5" max="5" width="10" style="16" customWidth="1"/>
    <col min="6" max="6" width="5.7109375" style="16" customWidth="1"/>
    <col min="7" max="7" width="10.28515625" style="16" bestFit="1" customWidth="1"/>
    <col min="8" max="16384" width="8.7109375" style="16"/>
  </cols>
  <sheetData>
    <row r="1" spans="1:8" ht="13.5" thickBot="1" x14ac:dyDescent="0.25">
      <c r="A1" s="14" t="s">
        <v>0</v>
      </c>
      <c r="B1" s="15">
        <v>2021</v>
      </c>
      <c r="C1" s="15">
        <v>2022</v>
      </c>
      <c r="D1" s="58">
        <v>2023</v>
      </c>
      <c r="E1" s="58">
        <v>2024</v>
      </c>
      <c r="G1" s="17" t="s">
        <v>1</v>
      </c>
    </row>
    <row r="2" spans="1:8" ht="24" customHeight="1" thickBot="1" x14ac:dyDescent="0.25">
      <c r="A2" s="4" t="s">
        <v>2</v>
      </c>
      <c r="B2" s="9">
        <v>9722</v>
      </c>
      <c r="C2" s="9">
        <v>9800</v>
      </c>
      <c r="D2" s="9">
        <v>11237</v>
      </c>
      <c r="E2" s="9">
        <v>10290</v>
      </c>
      <c r="G2" s="16" t="s">
        <v>3</v>
      </c>
    </row>
    <row r="3" spans="1:8" ht="24" customHeight="1" thickBot="1" x14ac:dyDescent="0.25">
      <c r="A3" s="4" t="s">
        <v>4</v>
      </c>
      <c r="B3" s="33">
        <v>-648</v>
      </c>
      <c r="C3" s="9">
        <v>1031</v>
      </c>
      <c r="D3" s="9">
        <v>2563</v>
      </c>
      <c r="E3" s="9">
        <v>1772</v>
      </c>
      <c r="G3" s="16" t="s">
        <v>262</v>
      </c>
    </row>
    <row r="4" spans="1:8" ht="24" customHeight="1" thickBot="1" x14ac:dyDescent="0.25">
      <c r="A4" s="4" t="s">
        <v>5</v>
      </c>
      <c r="B4" s="5">
        <v>2.04</v>
      </c>
      <c r="C4" s="5">
        <v>2.16</v>
      </c>
      <c r="D4" s="5">
        <v>2.2799999999999998</v>
      </c>
      <c r="E4" s="5">
        <v>2.4</v>
      </c>
      <c r="G4" s="16" t="s">
        <v>6</v>
      </c>
    </row>
    <row r="5" spans="1:8" ht="24" customHeight="1" thickBot="1" x14ac:dyDescent="0.25">
      <c r="A5" s="4" t="s">
        <v>248</v>
      </c>
      <c r="B5" s="69">
        <v>117</v>
      </c>
      <c r="C5" s="69">
        <v>286</v>
      </c>
      <c r="D5" s="69">
        <v>466</v>
      </c>
      <c r="E5" s="69">
        <v>544</v>
      </c>
      <c r="G5" s="85" t="s">
        <v>263</v>
      </c>
    </row>
    <row r="6" spans="1:8" ht="29.25" customHeight="1" thickBot="1" x14ac:dyDescent="0.25">
      <c r="A6" s="4" t="s">
        <v>7</v>
      </c>
      <c r="B6" s="6">
        <v>368387</v>
      </c>
      <c r="C6" s="6">
        <v>866925</v>
      </c>
      <c r="D6" s="64">
        <v>821205</v>
      </c>
      <c r="E6" s="64">
        <v>616991</v>
      </c>
      <c r="G6" s="85" t="s">
        <v>272</v>
      </c>
    </row>
    <row r="7" spans="1:8" ht="24" customHeight="1" thickBot="1" x14ac:dyDescent="0.25">
      <c r="A7" s="4" t="s">
        <v>8</v>
      </c>
      <c r="B7" s="9">
        <v>40171</v>
      </c>
      <c r="C7" s="9">
        <v>40824</v>
      </c>
      <c r="D7" s="9">
        <v>39093</v>
      </c>
      <c r="E7" s="9">
        <v>40651</v>
      </c>
      <c r="G7" s="80" t="s">
        <v>264</v>
      </c>
      <c r="H7" s="77"/>
    </row>
    <row r="8" spans="1:8" ht="24" customHeight="1" thickBot="1" x14ac:dyDescent="0.25">
      <c r="A8" s="4" t="s">
        <v>9</v>
      </c>
      <c r="B8" s="6">
        <v>3329</v>
      </c>
      <c r="C8" s="6">
        <v>3540</v>
      </c>
      <c r="D8" s="6">
        <v>3130</v>
      </c>
      <c r="E8" s="6">
        <v>2371</v>
      </c>
      <c r="G8" s="16" t="s">
        <v>247</v>
      </c>
    </row>
    <row r="9" spans="1:8" ht="24" customHeight="1" thickBot="1" x14ac:dyDescent="0.25">
      <c r="A9" s="4" t="s">
        <v>10</v>
      </c>
      <c r="B9" s="6">
        <f>10638-104</f>
        <v>10534</v>
      </c>
      <c r="C9" s="64">
        <v>3766</v>
      </c>
      <c r="D9" s="6">
        <v>3761</v>
      </c>
      <c r="E9" s="6">
        <v>3758</v>
      </c>
      <c r="G9" s="80"/>
    </row>
    <row r="10" spans="1:8" ht="24" customHeight="1" thickBot="1" x14ac:dyDescent="0.25">
      <c r="A10" s="4" t="s">
        <v>11</v>
      </c>
      <c r="B10" s="6">
        <v>54046</v>
      </c>
      <c r="C10" s="64">
        <v>33384</v>
      </c>
      <c r="D10" s="6">
        <v>31541</v>
      </c>
      <c r="E10" s="6">
        <v>30630</v>
      </c>
      <c r="F10" s="53"/>
    </row>
    <row r="11" spans="1:8" ht="24" customHeight="1" thickBot="1" x14ac:dyDescent="0.25">
      <c r="A11" s="4" t="s">
        <v>12</v>
      </c>
      <c r="B11" s="9">
        <v>49867254</v>
      </c>
      <c r="C11" s="9">
        <v>6094116.1656424012</v>
      </c>
      <c r="D11" s="88"/>
      <c r="E11" s="88"/>
      <c r="G11" s="53"/>
    </row>
    <row r="12" spans="1:8" ht="24" customHeight="1" thickBot="1" x14ac:dyDescent="0.25">
      <c r="A12" s="4" t="s">
        <v>13</v>
      </c>
      <c r="B12" s="6">
        <v>2323285</v>
      </c>
      <c r="C12" s="6">
        <v>2347547</v>
      </c>
      <c r="D12" s="6">
        <v>2374300</v>
      </c>
      <c r="E12" s="6">
        <v>2394008</v>
      </c>
    </row>
    <row r="13" spans="1:8" ht="24" customHeight="1" thickBot="1" x14ac:dyDescent="0.25">
      <c r="A13" s="4" t="s">
        <v>14</v>
      </c>
      <c r="B13" s="10">
        <v>1880348</v>
      </c>
      <c r="C13" s="10">
        <v>1894275</v>
      </c>
      <c r="D13" s="10">
        <v>1907102</v>
      </c>
      <c r="E13" s="10">
        <v>1919105</v>
      </c>
    </row>
    <row r="14" spans="1:8" ht="24" customHeight="1" thickBot="1" x14ac:dyDescent="0.25">
      <c r="A14" s="4" t="s">
        <v>15</v>
      </c>
      <c r="B14" s="5">
        <v>0.51</v>
      </c>
      <c r="C14" s="5">
        <v>0.53</v>
      </c>
      <c r="D14" s="5">
        <v>0.56999999999999995</v>
      </c>
      <c r="E14" s="5">
        <v>0.53</v>
      </c>
    </row>
    <row r="15" spans="1:8" ht="24" customHeight="1" thickBot="1" x14ac:dyDescent="0.25">
      <c r="A15" s="4" t="s">
        <v>16</v>
      </c>
      <c r="B15" s="36">
        <v>73</v>
      </c>
      <c r="C15" s="36">
        <v>62</v>
      </c>
      <c r="D15" s="36">
        <v>66.099999999999994</v>
      </c>
      <c r="E15" s="36">
        <v>70</v>
      </c>
    </row>
    <row r="16" spans="1:8" ht="24" customHeight="1" thickBot="1" x14ac:dyDescent="0.25">
      <c r="A16" s="4" t="s">
        <v>17</v>
      </c>
      <c r="B16" s="8">
        <v>54.468000000000004</v>
      </c>
      <c r="C16" s="8">
        <v>52.421999999999997</v>
      </c>
      <c r="D16" s="8">
        <v>50.73</v>
      </c>
      <c r="E16" s="8">
        <v>48.417999999999999</v>
      </c>
    </row>
    <row r="17" spans="1:5" ht="28.5" customHeight="1" thickBot="1" x14ac:dyDescent="0.25">
      <c r="A17" s="4" t="s">
        <v>18</v>
      </c>
      <c r="B17" s="7">
        <v>1.647</v>
      </c>
      <c r="C17" s="7">
        <v>1.5409999999999999</v>
      </c>
      <c r="D17" s="7">
        <v>1.55</v>
      </c>
      <c r="E17" s="7">
        <v>1.331</v>
      </c>
    </row>
    <row r="18" spans="1:5" ht="25.5" customHeight="1" x14ac:dyDescent="0.2">
      <c r="A18" s="115"/>
      <c r="B18" s="116"/>
    </row>
    <row r="19" spans="1:5" x14ac:dyDescent="0.2">
      <c r="A19" s="11"/>
      <c r="B19" s="11"/>
    </row>
  </sheetData>
  <sheetProtection algorithmName="SHA-512" hashValue="520QWV4GQykX91vsf2kPa+ZW4Qa5fUnUNAp+huU/iB66dy00eEWIE0QZCvoLLN3PE1r9xw+4Gj5Ow0n03MXPrg==" saltValue="mXzumqXzORXATJsRJLf7pQ==" spinCount="100000" sheet="1" objects="1" scenarios="1"/>
  <mergeCells count="1">
    <mergeCell ref="A18:B18"/>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9"/>
  <sheetViews>
    <sheetView showGridLines="0" zoomScaleNormal="100" workbookViewId="0"/>
  </sheetViews>
  <sheetFormatPr defaultColWidth="13" defaultRowHeight="12.75" x14ac:dyDescent="0.2"/>
  <cols>
    <col min="1" max="1" width="62.42578125" style="16" customWidth="1"/>
    <col min="2" max="5" width="13.7109375" style="16" customWidth="1"/>
    <col min="6" max="6" width="8.85546875" style="16" customWidth="1"/>
    <col min="7" max="157" width="12.28515625" style="16" customWidth="1"/>
    <col min="158" max="16384" width="13" style="16"/>
  </cols>
  <sheetData>
    <row r="1" spans="1:21" ht="13.5" thickBot="1" x14ac:dyDescent="0.25">
      <c r="A1" s="2" t="s">
        <v>19</v>
      </c>
      <c r="B1" s="3">
        <v>2021</v>
      </c>
      <c r="C1" s="3">
        <v>2022</v>
      </c>
      <c r="D1" s="3">
        <v>2023</v>
      </c>
      <c r="E1" s="3">
        <v>2024</v>
      </c>
      <c r="G1" s="17" t="s">
        <v>1</v>
      </c>
    </row>
    <row r="2" spans="1:21" ht="28.5" customHeight="1" thickBot="1" x14ac:dyDescent="0.25">
      <c r="A2" s="1" t="s">
        <v>237</v>
      </c>
      <c r="B2" s="92">
        <v>10142355</v>
      </c>
      <c r="C2" s="92">
        <v>1930123</v>
      </c>
      <c r="D2" s="92">
        <v>593988</v>
      </c>
      <c r="E2" s="92">
        <v>581556</v>
      </c>
      <c r="G2" s="108" t="s">
        <v>268</v>
      </c>
      <c r="H2" s="40"/>
      <c r="I2" s="40"/>
      <c r="J2" s="40"/>
      <c r="K2" s="40"/>
      <c r="L2" s="40"/>
      <c r="M2" s="40"/>
      <c r="N2" s="40"/>
      <c r="O2" s="40"/>
      <c r="P2" s="40"/>
      <c r="Q2" s="40"/>
      <c r="R2" s="40"/>
      <c r="S2" s="40"/>
      <c r="T2" s="40"/>
    </row>
    <row r="3" spans="1:21" ht="25.15" customHeight="1" thickBot="1" x14ac:dyDescent="0.25">
      <c r="A3" s="1" t="s">
        <v>238</v>
      </c>
      <c r="B3" s="92">
        <v>874947</v>
      </c>
      <c r="C3" s="92">
        <v>881859</v>
      </c>
      <c r="D3" s="92">
        <v>711235</v>
      </c>
      <c r="E3" s="92">
        <v>719309</v>
      </c>
      <c r="G3" s="81" t="s">
        <v>274</v>
      </c>
      <c r="H3" s="75"/>
      <c r="I3" s="75"/>
      <c r="J3" s="75"/>
      <c r="K3" s="75"/>
      <c r="L3" s="75"/>
      <c r="M3" s="75"/>
      <c r="N3" s="75"/>
      <c r="O3" s="75"/>
      <c r="P3" s="75"/>
      <c r="Q3" s="75"/>
      <c r="R3" s="75"/>
      <c r="S3" s="75"/>
      <c r="T3" s="76"/>
      <c r="U3" s="42"/>
    </row>
    <row r="4" spans="1:21" ht="28.15" customHeight="1" thickBot="1" x14ac:dyDescent="0.25">
      <c r="A4" s="1" t="s">
        <v>20</v>
      </c>
      <c r="B4" s="92">
        <f t="shared" ref="B4:E4" si="0">B2+B3</f>
        <v>11017302</v>
      </c>
      <c r="C4" s="92">
        <f t="shared" si="0"/>
        <v>2811982</v>
      </c>
      <c r="D4" s="92">
        <f t="shared" si="0"/>
        <v>1305223</v>
      </c>
      <c r="E4" s="92">
        <f t="shared" si="0"/>
        <v>1300865</v>
      </c>
      <c r="G4" s="117" t="s">
        <v>269</v>
      </c>
      <c r="H4" s="117"/>
      <c r="I4" s="117"/>
      <c r="J4" s="117"/>
      <c r="K4" s="117"/>
      <c r="L4" s="117"/>
      <c r="M4" s="117"/>
      <c r="N4" s="117"/>
      <c r="O4" s="117"/>
      <c r="P4" s="117"/>
      <c r="Q4" s="117"/>
      <c r="R4" s="117"/>
      <c r="S4" s="117"/>
      <c r="T4" s="117"/>
      <c r="U4" s="117"/>
    </row>
    <row r="5" spans="1:21" ht="25.15" customHeight="1" thickBot="1" x14ac:dyDescent="0.25">
      <c r="A5" s="1" t="s">
        <v>267</v>
      </c>
      <c r="B5" s="93">
        <v>588607</v>
      </c>
      <c r="C5" s="93">
        <v>547145</v>
      </c>
      <c r="D5" s="93">
        <v>515536</v>
      </c>
      <c r="E5" s="93">
        <v>490298</v>
      </c>
      <c r="G5" s="81" t="s">
        <v>250</v>
      </c>
      <c r="H5" s="76"/>
      <c r="I5" s="76"/>
      <c r="J5" s="76"/>
      <c r="K5" s="76"/>
      <c r="L5" s="76"/>
      <c r="M5" s="76"/>
      <c r="N5" s="76"/>
      <c r="O5" s="76"/>
      <c r="P5" s="76"/>
      <c r="Q5" s="76"/>
      <c r="R5" s="77"/>
      <c r="S5" s="77"/>
      <c r="T5" s="77"/>
    </row>
    <row r="6" spans="1:21" ht="25.15" customHeight="1" thickBot="1" x14ac:dyDescent="0.25">
      <c r="A6" s="1" t="s">
        <v>271</v>
      </c>
      <c r="B6" s="92">
        <v>18803</v>
      </c>
      <c r="C6" s="93">
        <v>23685</v>
      </c>
      <c r="D6" s="92">
        <v>10189</v>
      </c>
      <c r="E6" s="92">
        <v>12462</v>
      </c>
      <c r="G6" s="82" t="s">
        <v>239</v>
      </c>
      <c r="H6" s="77"/>
      <c r="I6" s="77"/>
      <c r="J6" s="40"/>
      <c r="K6" s="77"/>
      <c r="L6" s="77"/>
      <c r="M6" s="77"/>
      <c r="N6" s="77"/>
      <c r="O6" s="77"/>
      <c r="P6" s="77"/>
      <c r="Q6" s="77"/>
      <c r="R6" s="77"/>
      <c r="S6" s="77"/>
      <c r="T6" s="77"/>
    </row>
    <row r="7" spans="1:21" ht="25.15" customHeight="1" thickBot="1" x14ac:dyDescent="0.25">
      <c r="A7" s="1" t="s">
        <v>249</v>
      </c>
      <c r="B7" s="94">
        <v>386</v>
      </c>
      <c r="C7" s="94">
        <v>85</v>
      </c>
      <c r="D7" s="107">
        <v>0.41309427513528907</v>
      </c>
      <c r="E7" s="107">
        <v>0.4</v>
      </c>
      <c r="G7" s="82" t="s">
        <v>22</v>
      </c>
      <c r="H7" s="77"/>
    </row>
    <row r="8" spans="1:21" ht="25.15" customHeight="1" thickBot="1" x14ac:dyDescent="0.25">
      <c r="A8" s="1" t="s">
        <v>21</v>
      </c>
      <c r="B8" s="13">
        <v>582882.625</v>
      </c>
      <c r="C8" s="13">
        <v>632750</v>
      </c>
      <c r="D8" s="13">
        <v>881151</v>
      </c>
      <c r="E8" s="13">
        <v>535175</v>
      </c>
      <c r="G8" s="43" t="s">
        <v>24</v>
      </c>
    </row>
    <row r="9" spans="1:21" ht="21.75" customHeight="1" thickBot="1" x14ac:dyDescent="0.25">
      <c r="A9" s="1" t="s">
        <v>23</v>
      </c>
      <c r="B9" s="13">
        <v>499069.55499999999</v>
      </c>
      <c r="C9" s="13">
        <v>580135</v>
      </c>
      <c r="D9" s="13">
        <v>802384</v>
      </c>
      <c r="E9" s="13">
        <v>458152</v>
      </c>
      <c r="G9" s="108" t="s">
        <v>251</v>
      </c>
      <c r="H9" s="109"/>
      <c r="I9" s="77"/>
    </row>
    <row r="10" spans="1:21" ht="25.15" customHeight="1" thickBot="1" x14ac:dyDescent="0.25">
      <c r="A10" s="1" t="s">
        <v>25</v>
      </c>
      <c r="B10" s="13">
        <f>6.042+673.714</f>
        <v>679.75600000000009</v>
      </c>
      <c r="C10" s="13">
        <v>1438.5</v>
      </c>
      <c r="D10" s="13">
        <v>2122</v>
      </c>
      <c r="E10" s="13">
        <v>1841</v>
      </c>
      <c r="G10" s="81" t="s">
        <v>270</v>
      </c>
      <c r="H10" s="83"/>
      <c r="I10" s="83"/>
    </row>
    <row r="11" spans="1:21" ht="25.15" customHeight="1" thickBot="1" x14ac:dyDescent="0.25">
      <c r="A11" s="1" t="s">
        <v>26</v>
      </c>
      <c r="B11" s="13">
        <v>1957</v>
      </c>
      <c r="C11" s="13">
        <v>1271.49</v>
      </c>
      <c r="D11" s="13">
        <v>35</v>
      </c>
      <c r="E11" s="13">
        <v>35</v>
      </c>
      <c r="G11" s="91"/>
      <c r="H11" s="79"/>
      <c r="I11" s="79"/>
      <c r="J11" s="79"/>
      <c r="K11" s="79"/>
      <c r="L11" s="79"/>
      <c r="M11" s="79"/>
      <c r="N11" s="79"/>
      <c r="O11" s="79"/>
      <c r="P11" s="79"/>
      <c r="Q11" s="79"/>
      <c r="R11" s="79"/>
      <c r="S11" s="79"/>
      <c r="T11" s="79"/>
    </row>
    <row r="12" spans="1:21" ht="25.15" customHeight="1" thickBot="1" x14ac:dyDescent="0.25">
      <c r="A12" s="1" t="s">
        <v>27</v>
      </c>
      <c r="B12" s="13">
        <v>1575</v>
      </c>
      <c r="C12" s="13">
        <v>1279.92</v>
      </c>
      <c r="D12" s="86">
        <v>0.05</v>
      </c>
      <c r="E12" s="86">
        <v>0.05</v>
      </c>
      <c r="H12" s="79"/>
      <c r="I12" s="79"/>
      <c r="J12" s="79"/>
      <c r="K12" s="79"/>
      <c r="L12" s="79"/>
      <c r="M12" s="79"/>
      <c r="N12" s="79"/>
      <c r="O12" s="79"/>
      <c r="P12" s="79"/>
      <c r="Q12" s="79"/>
      <c r="R12" s="79"/>
      <c r="S12" s="79"/>
      <c r="T12" s="79"/>
    </row>
    <row r="13" spans="1:21" ht="25.15" customHeight="1" thickBot="1" x14ac:dyDescent="0.25">
      <c r="A13" s="1" t="s">
        <v>28</v>
      </c>
      <c r="B13" s="12">
        <v>4.1000000000000003E-3</v>
      </c>
      <c r="C13" s="37">
        <v>4.0000000000000001E-3</v>
      </c>
      <c r="D13" s="37">
        <v>7.7328152243924148E-5</v>
      </c>
      <c r="E13" s="37">
        <v>6.0000000000000002E-5</v>
      </c>
      <c r="G13" s="106"/>
      <c r="H13" s="55"/>
      <c r="I13" s="55"/>
    </row>
    <row r="14" spans="1:21" ht="25.15" customHeight="1" thickBot="1" x14ac:dyDescent="0.25">
      <c r="A14" s="1" t="s">
        <v>29</v>
      </c>
      <c r="B14" s="12">
        <v>499</v>
      </c>
      <c r="C14" s="32">
        <v>306.02</v>
      </c>
      <c r="D14" s="32">
        <v>33</v>
      </c>
      <c r="E14" s="32">
        <v>55</v>
      </c>
    </row>
    <row r="15" spans="1:21" ht="25.15" customHeight="1" thickBot="1" x14ac:dyDescent="0.25">
      <c r="A15" s="1" t="s">
        <v>30</v>
      </c>
      <c r="B15" s="12">
        <v>6</v>
      </c>
      <c r="C15" s="12">
        <v>10</v>
      </c>
      <c r="D15" s="78">
        <v>11</v>
      </c>
      <c r="E15" s="78">
        <v>3</v>
      </c>
    </row>
    <row r="16" spans="1:21" ht="25.15" customHeight="1" thickBot="1" x14ac:dyDescent="0.25">
      <c r="A16" s="1" t="s">
        <v>31</v>
      </c>
      <c r="B16" s="12">
        <v>7.5</v>
      </c>
      <c r="C16" s="38">
        <v>2.5</v>
      </c>
      <c r="D16" s="38">
        <v>1.1299999999999999</v>
      </c>
      <c r="E16" s="38">
        <v>1.1000000000000001</v>
      </c>
    </row>
    <row r="17" spans="1:5" ht="25.15" customHeight="1" thickBot="1" x14ac:dyDescent="0.25">
      <c r="A17" s="1" t="s">
        <v>32</v>
      </c>
      <c r="B17" s="12">
        <v>8.9</v>
      </c>
      <c r="C17" s="38">
        <v>2.65</v>
      </c>
      <c r="D17" s="38">
        <v>1.1000000000000001</v>
      </c>
      <c r="E17" s="38">
        <v>1.1000000000000001</v>
      </c>
    </row>
    <row r="18" spans="1:5" ht="25.15" customHeight="1" thickBot="1" x14ac:dyDescent="0.25">
      <c r="A18" s="1" t="s">
        <v>33</v>
      </c>
      <c r="B18" s="12">
        <v>1.4</v>
      </c>
      <c r="C18" s="38">
        <v>0.15</v>
      </c>
      <c r="D18" s="38">
        <v>0</v>
      </c>
      <c r="E18" s="38">
        <v>0</v>
      </c>
    </row>
    <row r="19" spans="1:5" ht="25.15" customHeight="1" thickBot="1" x14ac:dyDescent="0.25">
      <c r="A19" s="1" t="s">
        <v>34</v>
      </c>
      <c r="B19" s="12">
        <v>0</v>
      </c>
      <c r="C19" s="12">
        <v>1</v>
      </c>
      <c r="D19" s="12">
        <v>0</v>
      </c>
      <c r="E19" s="12">
        <v>0</v>
      </c>
    </row>
  </sheetData>
  <sheetProtection algorithmName="SHA-512" hashValue="XQ1GqAosar6eS73TYPUgKgRad4F74OEWvMmHEeHrxen/lbzojaEd6JDTCS0wVWMmDK0dLFDMmbD9z2C1wvW1Hg==" saltValue="NnWqZpCBLqdnI4SMdftppA==" spinCount="100000" sheet="1" objects="1" scenarios="1"/>
  <mergeCells count="1">
    <mergeCell ref="G4:U4"/>
  </mergeCells>
  <phoneticPr fontId="12" type="noConversion"/>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2"/>
  <sheetViews>
    <sheetView showGridLines="0" zoomScale="90" zoomScaleNormal="90" workbookViewId="0"/>
  </sheetViews>
  <sheetFormatPr defaultColWidth="8.7109375" defaultRowHeight="12.75" x14ac:dyDescent="0.2"/>
  <cols>
    <col min="1" max="1" width="56" style="16" customWidth="1"/>
    <col min="2" max="2" width="13.5703125" style="16" customWidth="1"/>
    <col min="3" max="4" width="13.7109375" style="16" customWidth="1"/>
    <col min="5" max="5" width="14.28515625" style="16" customWidth="1"/>
    <col min="6" max="16384" width="8.7109375" style="16"/>
  </cols>
  <sheetData>
    <row r="1" spans="1:10" ht="15" thickBot="1" x14ac:dyDescent="0.25">
      <c r="A1" s="70" t="s">
        <v>35</v>
      </c>
      <c r="B1" s="39">
        <v>2021</v>
      </c>
      <c r="C1" s="39">
        <v>2022</v>
      </c>
      <c r="D1" s="39">
        <v>2023</v>
      </c>
      <c r="E1" s="39">
        <v>2024</v>
      </c>
      <c r="G1" s="31" t="s">
        <v>36</v>
      </c>
      <c r="H1" s="30"/>
      <c r="I1" s="30"/>
      <c r="J1" s="30"/>
    </row>
    <row r="2" spans="1:10" ht="24" customHeight="1" thickBot="1" x14ac:dyDescent="0.25">
      <c r="A2" s="66" t="s">
        <v>37</v>
      </c>
      <c r="B2" s="46">
        <v>12684</v>
      </c>
      <c r="C2" s="46">
        <v>12525</v>
      </c>
      <c r="D2" s="46">
        <v>12543</v>
      </c>
      <c r="E2" s="103">
        <v>13047</v>
      </c>
      <c r="G2" s="16" t="s">
        <v>38</v>
      </c>
    </row>
    <row r="3" spans="1:10" ht="24" customHeight="1" thickBot="1" x14ac:dyDescent="0.25">
      <c r="A3" s="66" t="s">
        <v>39</v>
      </c>
      <c r="B3" s="45">
        <v>62</v>
      </c>
      <c r="C3" s="45">
        <v>61</v>
      </c>
      <c r="D3" s="45">
        <v>61</v>
      </c>
      <c r="E3" s="104">
        <v>60</v>
      </c>
      <c r="G3" s="77" t="s">
        <v>40</v>
      </c>
    </row>
    <row r="4" spans="1:10" ht="24" customHeight="1" thickBot="1" x14ac:dyDescent="0.25">
      <c r="A4" s="66" t="s">
        <v>41</v>
      </c>
      <c r="B4" s="47">
        <v>18</v>
      </c>
      <c r="C4" s="47">
        <v>18</v>
      </c>
      <c r="D4" s="47">
        <v>18</v>
      </c>
      <c r="E4" s="105">
        <v>19</v>
      </c>
      <c r="G4" s="90"/>
      <c r="H4" s="77"/>
    </row>
    <row r="5" spans="1:10" ht="24" customHeight="1" thickBot="1" x14ac:dyDescent="0.25">
      <c r="A5" s="66" t="s">
        <v>42</v>
      </c>
      <c r="B5" s="45">
        <v>27</v>
      </c>
      <c r="C5" s="45">
        <v>28</v>
      </c>
      <c r="D5" s="45">
        <v>29</v>
      </c>
      <c r="E5" s="104">
        <v>30</v>
      </c>
      <c r="G5" s="90"/>
      <c r="H5" s="77"/>
    </row>
    <row r="6" spans="1:10" ht="24" customHeight="1" thickBot="1" x14ac:dyDescent="0.25">
      <c r="A6" s="66" t="s">
        <v>43</v>
      </c>
      <c r="B6" s="47">
        <v>16</v>
      </c>
      <c r="C6" s="47">
        <v>17</v>
      </c>
      <c r="D6" s="47">
        <v>18</v>
      </c>
      <c r="E6" s="105">
        <v>19</v>
      </c>
      <c r="G6" s="77"/>
      <c r="H6" s="77"/>
    </row>
    <row r="7" spans="1:10" ht="24" customHeight="1" thickBot="1" x14ac:dyDescent="0.25">
      <c r="A7" s="66" t="s">
        <v>44</v>
      </c>
      <c r="B7" s="45">
        <v>21</v>
      </c>
      <c r="C7" s="45">
        <v>23</v>
      </c>
      <c r="D7" s="45">
        <v>25</v>
      </c>
      <c r="E7" s="104">
        <v>26</v>
      </c>
    </row>
    <row r="8" spans="1:10" ht="24" customHeight="1" thickBot="1" x14ac:dyDescent="0.25">
      <c r="A8" s="66" t="s">
        <v>45</v>
      </c>
      <c r="B8" s="45">
        <v>84</v>
      </c>
      <c r="C8" s="45">
        <v>82</v>
      </c>
      <c r="D8" s="47">
        <v>81.900000000000006</v>
      </c>
      <c r="E8" s="105">
        <v>85</v>
      </c>
      <c r="G8" s="51"/>
      <c r="H8" s="16" t="s">
        <v>46</v>
      </c>
    </row>
    <row r="9" spans="1:10" ht="24" customHeight="1" thickBot="1" x14ac:dyDescent="0.25">
      <c r="A9" s="66" t="s">
        <v>47</v>
      </c>
      <c r="B9" s="45">
        <v>7.3</v>
      </c>
      <c r="C9" s="45">
        <v>10.1</v>
      </c>
      <c r="D9" s="45">
        <v>7.6</v>
      </c>
      <c r="E9" s="104">
        <v>5.0999999999999996</v>
      </c>
    </row>
    <row r="10" spans="1:10" ht="24" customHeight="1" thickBot="1" x14ac:dyDescent="0.25">
      <c r="A10" s="66" t="s">
        <v>259</v>
      </c>
      <c r="B10" s="89">
        <v>6</v>
      </c>
      <c r="C10" s="45">
        <v>6.5</v>
      </c>
      <c r="D10" s="45">
        <v>4.5</v>
      </c>
      <c r="E10" s="104">
        <v>4</v>
      </c>
    </row>
    <row r="11" spans="1:10" ht="24" customHeight="1" thickBot="1" x14ac:dyDescent="0.25">
      <c r="A11" s="66" t="s">
        <v>48</v>
      </c>
      <c r="B11" s="45">
        <v>2.2999999999999998</v>
      </c>
      <c r="C11" s="45">
        <v>3.2</v>
      </c>
      <c r="D11" s="45">
        <v>2.1</v>
      </c>
      <c r="E11" s="104">
        <v>2.1</v>
      </c>
    </row>
    <row r="12" spans="1:10" ht="24" customHeight="1" thickBot="1" x14ac:dyDescent="0.25">
      <c r="A12" s="66" t="s">
        <v>49</v>
      </c>
      <c r="B12" s="45">
        <v>0</v>
      </c>
      <c r="C12" s="45">
        <v>0</v>
      </c>
      <c r="D12" s="45">
        <v>1</v>
      </c>
      <c r="E12" s="104">
        <v>0</v>
      </c>
    </row>
    <row r="13" spans="1:10" ht="24" customHeight="1" thickBot="1" x14ac:dyDescent="0.25">
      <c r="A13" s="66" t="s">
        <v>260</v>
      </c>
      <c r="B13" s="71">
        <v>0.7</v>
      </c>
      <c r="C13" s="59">
        <v>0.69</v>
      </c>
      <c r="D13" s="56">
        <v>0.61</v>
      </c>
      <c r="E13" s="56">
        <v>0.71</v>
      </c>
    </row>
    <row r="14" spans="1:10" ht="24" customHeight="1" thickBot="1" x14ac:dyDescent="0.25">
      <c r="A14" s="66" t="s">
        <v>50</v>
      </c>
      <c r="B14" s="48"/>
      <c r="C14" s="60">
        <v>0.53</v>
      </c>
      <c r="D14" s="66">
        <v>0.83</v>
      </c>
      <c r="E14" s="56">
        <v>0.82</v>
      </c>
    </row>
    <row r="15" spans="1:10" ht="24" customHeight="1" thickBot="1" x14ac:dyDescent="0.25">
      <c r="A15" s="56" t="s">
        <v>51</v>
      </c>
      <c r="B15" s="49">
        <v>0.21</v>
      </c>
      <c r="C15" s="59">
        <v>0.27</v>
      </c>
      <c r="D15" s="67">
        <v>0.2</v>
      </c>
      <c r="E15" s="67">
        <v>0.3</v>
      </c>
    </row>
    <row r="16" spans="1:10" ht="24" customHeight="1" thickBot="1" x14ac:dyDescent="0.25">
      <c r="A16" s="56" t="s">
        <v>261</v>
      </c>
      <c r="B16" s="49">
        <v>5.63</v>
      </c>
      <c r="C16" s="59">
        <v>14.43</v>
      </c>
      <c r="D16" s="56">
        <v>7.29</v>
      </c>
      <c r="E16" s="67">
        <v>10.199999999999999</v>
      </c>
    </row>
    <row r="17" spans="1:5" ht="24" customHeight="1" thickBot="1" x14ac:dyDescent="0.25">
      <c r="A17" s="56" t="s">
        <v>52</v>
      </c>
      <c r="B17" s="45">
        <v>57</v>
      </c>
      <c r="C17" s="60">
        <v>50</v>
      </c>
      <c r="D17" s="66">
        <v>85</v>
      </c>
      <c r="E17" s="56">
        <v>122</v>
      </c>
    </row>
    <row r="18" spans="1:5" ht="24" customHeight="1" thickBot="1" x14ac:dyDescent="0.25">
      <c r="A18" s="56" t="s">
        <v>53</v>
      </c>
      <c r="B18" s="50">
        <v>0.48</v>
      </c>
      <c r="C18" s="61">
        <v>0.48</v>
      </c>
      <c r="D18" s="67">
        <v>0.42</v>
      </c>
      <c r="E18" s="67">
        <v>0.53</v>
      </c>
    </row>
    <row r="19" spans="1:5" ht="24" customHeight="1" thickBot="1" x14ac:dyDescent="0.25">
      <c r="A19" s="66" t="s">
        <v>54</v>
      </c>
      <c r="B19" s="46">
        <v>8801395</v>
      </c>
      <c r="C19" s="46">
        <v>8244673</v>
      </c>
      <c r="D19" s="68">
        <v>8099649</v>
      </c>
      <c r="E19" s="110">
        <v>7674651</v>
      </c>
    </row>
    <row r="20" spans="1:5" ht="24" customHeight="1" thickBot="1" x14ac:dyDescent="0.25">
      <c r="A20" s="66" t="s">
        <v>55</v>
      </c>
      <c r="B20" s="46">
        <v>4306073</v>
      </c>
      <c r="C20" s="46">
        <v>4092359</v>
      </c>
      <c r="D20" s="68">
        <v>4423160</v>
      </c>
      <c r="E20" s="110">
        <v>4494498</v>
      </c>
    </row>
    <row r="21" spans="1:5" ht="24" customHeight="1" thickBot="1" x14ac:dyDescent="0.25">
      <c r="A21" s="66" t="s">
        <v>56</v>
      </c>
      <c r="B21" s="45">
        <v>30</v>
      </c>
      <c r="C21" s="45">
        <v>33.200000000000003</v>
      </c>
      <c r="D21" s="66">
        <v>32.5</v>
      </c>
      <c r="E21" s="56">
        <v>32.6</v>
      </c>
    </row>
    <row r="22" spans="1:5" ht="25.5" customHeight="1" x14ac:dyDescent="0.2"/>
  </sheetData>
  <sheetProtection algorithmName="SHA-512" hashValue="KArowCtxRwBQK4CvUyFd1laru1wD/Eg3iIRzdsks2OXbUsMkudWI+CwyUHKVf13tSbfP2XeZPzJ6oxIgu94FNg==" saltValue="xpPuagkecBylSSIrEvtqMg==" spinCount="100000" sheet="1" objects="1" scenarios="1"/>
  <phoneticPr fontId="12"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37"/>
  <sheetViews>
    <sheetView showGridLines="0" zoomScaleNormal="100" zoomScaleSheetLayoutView="90" workbookViewId="0">
      <pane xSplit="6" topLeftCell="G1" activePane="topRight" state="frozen"/>
      <selection activeCell="D10" sqref="D10"/>
      <selection pane="topRight"/>
    </sheetView>
  </sheetViews>
  <sheetFormatPr defaultColWidth="8.7109375" defaultRowHeight="12.75" x14ac:dyDescent="0.2"/>
  <cols>
    <col min="1" max="1" width="15.42578125" style="16" customWidth="1"/>
    <col min="2" max="3" width="19" style="16" bestFit="1" customWidth="1"/>
    <col min="4" max="4" width="33" style="16" customWidth="1"/>
    <col min="5" max="5" width="40.5703125" style="16" customWidth="1"/>
    <col min="6" max="6" width="13" style="16" customWidth="1"/>
    <col min="7" max="8" width="11" style="16" bestFit="1" customWidth="1"/>
    <col min="9" max="9" width="11" style="16" customWidth="1"/>
    <col min="10" max="10" width="12.28515625" style="16" customWidth="1"/>
    <col min="11" max="11" width="6.7109375" style="16" customWidth="1"/>
    <col min="12" max="12" width="6.28515625" style="16" bestFit="1" customWidth="1"/>
    <col min="13" max="26" width="13" style="16" customWidth="1"/>
    <col min="27" max="16384" width="8.7109375" style="16"/>
  </cols>
  <sheetData>
    <row r="1" spans="1:27" ht="26.25" customHeight="1" thickBot="1" x14ac:dyDescent="0.25">
      <c r="A1" s="18" t="s">
        <v>57</v>
      </c>
      <c r="B1" s="19" t="s">
        <v>58</v>
      </c>
      <c r="C1" s="19" t="s">
        <v>240</v>
      </c>
      <c r="D1" s="19" t="s">
        <v>59</v>
      </c>
      <c r="E1" s="19" t="s">
        <v>60</v>
      </c>
      <c r="F1" s="19" t="s">
        <v>61</v>
      </c>
      <c r="G1" s="20">
        <v>2021</v>
      </c>
      <c r="H1" s="34">
        <v>2022</v>
      </c>
      <c r="I1" s="34">
        <v>2023</v>
      </c>
      <c r="J1" s="34">
        <v>2024</v>
      </c>
      <c r="M1" s="72" t="s">
        <v>62</v>
      </c>
      <c r="N1" s="11"/>
      <c r="O1" s="11"/>
      <c r="P1" s="11"/>
      <c r="Q1" s="11"/>
      <c r="R1" s="11"/>
      <c r="S1" s="11"/>
      <c r="T1" s="11"/>
      <c r="U1" s="11"/>
      <c r="V1" s="11"/>
      <c r="W1" s="11"/>
      <c r="X1" s="11"/>
      <c r="Y1" s="11"/>
      <c r="Z1" s="11"/>
    </row>
    <row r="2" spans="1:27" ht="39.4" customHeight="1" x14ac:dyDescent="0.2">
      <c r="A2" s="21" t="s">
        <v>63</v>
      </c>
      <c r="B2" s="21"/>
      <c r="C2" s="21"/>
      <c r="D2" s="21"/>
      <c r="E2" s="21"/>
      <c r="F2" s="21"/>
      <c r="G2" s="21"/>
      <c r="H2" s="21"/>
      <c r="I2" s="21"/>
      <c r="J2" s="21"/>
      <c r="M2" s="120" t="s">
        <v>273</v>
      </c>
      <c r="N2" s="120"/>
      <c r="O2" s="120"/>
      <c r="P2" s="120"/>
      <c r="Q2" s="120"/>
      <c r="R2" s="120"/>
      <c r="S2" s="120"/>
      <c r="T2" s="120"/>
      <c r="U2" s="120"/>
      <c r="V2" s="120"/>
      <c r="W2" s="120"/>
      <c r="X2" s="120"/>
      <c r="Y2" s="120"/>
      <c r="Z2" s="120"/>
    </row>
    <row r="3" spans="1:27" ht="26.25" customHeight="1" x14ac:dyDescent="0.2">
      <c r="A3" s="22">
        <v>0.1</v>
      </c>
      <c r="B3" s="22">
        <v>0.1</v>
      </c>
      <c r="C3" s="98"/>
      <c r="D3" s="23" t="s">
        <v>64</v>
      </c>
      <c r="E3" s="23" t="s">
        <v>65</v>
      </c>
      <c r="F3" s="23" t="s">
        <v>66</v>
      </c>
      <c r="G3" s="24">
        <v>54889355</v>
      </c>
      <c r="H3" s="24">
        <v>33993224</v>
      </c>
      <c r="I3" s="24">
        <v>31541000</v>
      </c>
      <c r="J3" s="102">
        <v>30630000</v>
      </c>
      <c r="M3" s="119" t="s">
        <v>67</v>
      </c>
      <c r="N3" s="119"/>
      <c r="O3" s="119"/>
      <c r="P3" s="119"/>
      <c r="Q3" s="119"/>
      <c r="R3" s="119"/>
      <c r="S3" s="119"/>
      <c r="T3" s="119"/>
      <c r="U3" s="119"/>
      <c r="V3" s="119"/>
      <c r="W3" s="119"/>
      <c r="X3" s="119"/>
      <c r="Y3" s="119"/>
      <c r="Z3" s="119"/>
    </row>
    <row r="4" spans="1:27" ht="26.25" customHeight="1" x14ac:dyDescent="0.2">
      <c r="A4" s="23" t="s">
        <v>68</v>
      </c>
      <c r="B4" s="23" t="s">
        <v>68</v>
      </c>
      <c r="C4" s="97" t="s">
        <v>68</v>
      </c>
      <c r="D4" s="23" t="s">
        <v>69</v>
      </c>
      <c r="E4" s="23" t="s">
        <v>70</v>
      </c>
      <c r="F4" s="23" t="s">
        <v>71</v>
      </c>
      <c r="G4" s="24">
        <v>5003960</v>
      </c>
      <c r="H4" s="24">
        <v>3379112</v>
      </c>
      <c r="I4" s="24">
        <v>3026233</v>
      </c>
      <c r="J4" s="84">
        <v>3400501</v>
      </c>
      <c r="M4" s="119" t="s">
        <v>72</v>
      </c>
      <c r="N4" s="119"/>
      <c r="O4" s="119"/>
      <c r="P4" s="119"/>
      <c r="Q4" s="119"/>
      <c r="R4" s="119"/>
      <c r="S4" s="119"/>
      <c r="T4" s="119"/>
      <c r="U4" s="119"/>
      <c r="V4" s="119"/>
      <c r="W4" s="119"/>
      <c r="X4" s="119"/>
      <c r="Y4" s="119"/>
      <c r="Z4" s="119"/>
    </row>
    <row r="5" spans="1:27" ht="26.25" customHeight="1" x14ac:dyDescent="0.2">
      <c r="A5" s="23" t="s">
        <v>68</v>
      </c>
      <c r="B5" s="23" t="s">
        <v>68</v>
      </c>
      <c r="C5" s="97" t="s">
        <v>68</v>
      </c>
      <c r="D5" s="23" t="s">
        <v>69</v>
      </c>
      <c r="E5" s="23" t="s">
        <v>73</v>
      </c>
      <c r="F5" s="23" t="s">
        <v>71</v>
      </c>
      <c r="G5" s="24">
        <v>235000</v>
      </c>
      <c r="H5" s="24">
        <v>207000</v>
      </c>
      <c r="I5" s="24">
        <v>631000</v>
      </c>
      <c r="J5" s="84">
        <v>460000</v>
      </c>
      <c r="M5" s="118" t="s">
        <v>74</v>
      </c>
      <c r="N5" s="118"/>
      <c r="O5" s="118"/>
      <c r="P5" s="118"/>
      <c r="Q5" s="118"/>
      <c r="R5" s="118"/>
      <c r="S5" s="118"/>
      <c r="T5" s="118"/>
      <c r="U5" s="118"/>
      <c r="V5" s="118"/>
      <c r="W5" s="118"/>
      <c r="X5" s="118"/>
      <c r="Y5" s="118"/>
      <c r="Z5" s="118"/>
    </row>
    <row r="6" spans="1:27" ht="26.25" customHeight="1" x14ac:dyDescent="0.2">
      <c r="A6" s="23" t="s">
        <v>68</v>
      </c>
      <c r="B6" s="23" t="s">
        <v>68</v>
      </c>
      <c r="C6" s="97" t="s">
        <v>68</v>
      </c>
      <c r="D6" s="23" t="s">
        <v>69</v>
      </c>
      <c r="E6" s="23" t="s">
        <v>75</v>
      </c>
      <c r="F6" s="23" t="s">
        <v>71</v>
      </c>
      <c r="G6" s="24">
        <v>6346145</v>
      </c>
      <c r="H6" s="24">
        <v>5603747</v>
      </c>
      <c r="I6" s="24">
        <v>2607608</v>
      </c>
      <c r="J6" s="84">
        <v>5134696</v>
      </c>
      <c r="M6" s="119" t="s">
        <v>76</v>
      </c>
      <c r="N6" s="119"/>
      <c r="O6" s="119"/>
      <c r="P6" s="119"/>
      <c r="Q6" s="119"/>
      <c r="R6" s="119"/>
      <c r="S6" s="119"/>
      <c r="T6" s="119"/>
      <c r="U6" s="119"/>
      <c r="V6" s="119"/>
      <c r="W6" s="119"/>
      <c r="X6" s="119"/>
      <c r="Y6" s="119"/>
      <c r="Z6" s="119"/>
    </row>
    <row r="7" spans="1:27" ht="26.25" customHeight="1" x14ac:dyDescent="0.2">
      <c r="A7" s="23" t="s">
        <v>68</v>
      </c>
      <c r="B7" s="23" t="s">
        <v>68</v>
      </c>
      <c r="C7" s="97" t="s">
        <v>68</v>
      </c>
      <c r="D7" s="23" t="s">
        <v>69</v>
      </c>
      <c r="E7" s="23" t="s">
        <v>77</v>
      </c>
      <c r="F7" s="23" t="s">
        <v>71</v>
      </c>
      <c r="G7" s="24">
        <v>28900</v>
      </c>
      <c r="H7" s="24">
        <v>71800</v>
      </c>
      <c r="I7" s="24">
        <v>8300</v>
      </c>
      <c r="J7" s="84">
        <v>149500</v>
      </c>
      <c r="M7" s="121" t="s">
        <v>254</v>
      </c>
      <c r="N7" s="121"/>
      <c r="O7" s="121"/>
      <c r="P7" s="121"/>
      <c r="Q7" s="121"/>
      <c r="R7" s="121"/>
      <c r="S7" s="121"/>
      <c r="T7" s="121"/>
      <c r="U7" s="121"/>
      <c r="V7" s="121"/>
      <c r="W7" s="121"/>
      <c r="X7" s="121"/>
      <c r="Y7" s="121"/>
      <c r="Z7" s="121"/>
      <c r="AA7" s="77"/>
    </row>
    <row r="8" spans="1:27" ht="26.25" customHeight="1" x14ac:dyDescent="0.2">
      <c r="A8" s="44" t="s">
        <v>78</v>
      </c>
      <c r="B8" s="44"/>
      <c r="C8" s="44"/>
      <c r="D8" s="25"/>
      <c r="E8" s="25"/>
      <c r="F8" s="25"/>
      <c r="G8" s="25"/>
      <c r="H8" s="25"/>
      <c r="I8" s="25"/>
      <c r="J8" s="25"/>
      <c r="M8" s="120" t="s">
        <v>79</v>
      </c>
      <c r="N8" s="120"/>
      <c r="O8" s="120"/>
      <c r="P8" s="120"/>
      <c r="Q8" s="120"/>
      <c r="R8" s="120"/>
      <c r="S8" s="120"/>
      <c r="T8" s="120"/>
      <c r="U8" s="120"/>
      <c r="V8" s="120"/>
      <c r="W8" s="120"/>
      <c r="X8" s="120"/>
      <c r="Y8" s="120"/>
      <c r="Z8" s="120"/>
    </row>
    <row r="9" spans="1:27" ht="26.25" customHeight="1" x14ac:dyDescent="0.2">
      <c r="A9" s="23" t="s">
        <v>80</v>
      </c>
      <c r="B9" s="23" t="s">
        <v>80</v>
      </c>
      <c r="C9" s="40" t="s">
        <v>241</v>
      </c>
      <c r="D9" s="23" t="s">
        <v>265</v>
      </c>
      <c r="E9" s="23" t="s">
        <v>81</v>
      </c>
      <c r="F9" s="23" t="s">
        <v>82</v>
      </c>
      <c r="G9" s="24">
        <v>0</v>
      </c>
      <c r="H9" s="24">
        <v>1</v>
      </c>
      <c r="I9" s="24">
        <v>0</v>
      </c>
      <c r="J9" s="84">
        <v>0</v>
      </c>
      <c r="M9" s="119" t="s">
        <v>83</v>
      </c>
      <c r="N9" s="119"/>
      <c r="O9" s="119"/>
      <c r="P9" s="119"/>
      <c r="Q9" s="119"/>
      <c r="R9" s="119"/>
      <c r="S9" s="119"/>
      <c r="T9" s="119"/>
      <c r="U9" s="119"/>
      <c r="V9" s="119"/>
      <c r="W9" s="119"/>
      <c r="X9" s="119"/>
      <c r="Y9" s="119"/>
      <c r="Z9" s="119"/>
    </row>
    <row r="10" spans="1:27" ht="29.25" customHeight="1" x14ac:dyDescent="0.2">
      <c r="A10" s="23" t="s">
        <v>80</v>
      </c>
      <c r="B10" s="23" t="s">
        <v>80</v>
      </c>
      <c r="C10" s="40" t="s">
        <v>241</v>
      </c>
      <c r="D10" s="23" t="s">
        <v>265</v>
      </c>
      <c r="E10" s="23" t="s">
        <v>84</v>
      </c>
      <c r="F10" s="23" t="s">
        <v>71</v>
      </c>
      <c r="G10" s="24">
        <v>0</v>
      </c>
      <c r="H10" s="24">
        <v>28988</v>
      </c>
      <c r="I10" s="24">
        <v>0</v>
      </c>
      <c r="J10" s="84">
        <v>0</v>
      </c>
      <c r="M10" s="120" t="s">
        <v>255</v>
      </c>
      <c r="N10" s="120"/>
      <c r="O10" s="120"/>
      <c r="P10" s="120"/>
      <c r="Q10" s="120"/>
      <c r="R10" s="120"/>
      <c r="S10" s="120"/>
      <c r="T10" s="120"/>
      <c r="U10" s="120"/>
      <c r="V10" s="120"/>
      <c r="W10" s="120"/>
      <c r="X10" s="120"/>
      <c r="Y10" s="120"/>
      <c r="Z10" s="120"/>
    </row>
    <row r="11" spans="1:27" ht="28.15" customHeight="1" x14ac:dyDescent="0.2">
      <c r="A11" s="23" t="s">
        <v>80</v>
      </c>
      <c r="B11" s="23" t="s">
        <v>80</v>
      </c>
      <c r="C11" s="40" t="s">
        <v>241</v>
      </c>
      <c r="D11" s="23" t="s">
        <v>265</v>
      </c>
      <c r="E11" s="23" t="s">
        <v>85</v>
      </c>
      <c r="F11" s="23" t="s">
        <v>71</v>
      </c>
      <c r="G11" s="24">
        <v>0</v>
      </c>
      <c r="H11" s="24">
        <v>0</v>
      </c>
      <c r="I11" s="24">
        <v>0</v>
      </c>
      <c r="J11" s="84">
        <v>0</v>
      </c>
      <c r="M11" s="120" t="s">
        <v>256</v>
      </c>
      <c r="N11" s="120"/>
      <c r="O11" s="120"/>
      <c r="P11" s="120"/>
      <c r="Q11" s="120"/>
      <c r="R11" s="120"/>
      <c r="S11" s="120"/>
      <c r="T11" s="120"/>
      <c r="U11" s="120"/>
      <c r="V11" s="120"/>
      <c r="W11" s="120"/>
      <c r="X11" s="120"/>
      <c r="Y11" s="120"/>
      <c r="Z11" s="120"/>
    </row>
    <row r="12" spans="1:27" ht="37.5" customHeight="1" x14ac:dyDescent="0.2">
      <c r="A12" s="23" t="s">
        <v>86</v>
      </c>
      <c r="B12" s="41" t="s">
        <v>87</v>
      </c>
      <c r="C12" s="65" t="s">
        <v>87</v>
      </c>
      <c r="D12" s="41" t="s">
        <v>252</v>
      </c>
      <c r="E12" s="41" t="s">
        <v>88</v>
      </c>
      <c r="F12" s="23" t="s">
        <v>89</v>
      </c>
      <c r="G12" s="35"/>
      <c r="H12" s="73">
        <v>26012278</v>
      </c>
      <c r="I12" s="35"/>
      <c r="J12" s="114">
        <f>SUM(J13:J14)</f>
        <v>21202124</v>
      </c>
      <c r="M12" s="119" t="s">
        <v>234</v>
      </c>
      <c r="N12" s="119"/>
      <c r="O12" s="119"/>
      <c r="P12" s="119"/>
      <c r="Q12" s="119"/>
      <c r="R12" s="119"/>
      <c r="S12" s="119"/>
      <c r="T12" s="119"/>
      <c r="U12" s="119"/>
      <c r="V12" s="119"/>
      <c r="W12" s="119"/>
      <c r="X12" s="119"/>
      <c r="Y12" s="119"/>
      <c r="Z12" s="119"/>
    </row>
    <row r="13" spans="1:27" ht="26.25" customHeight="1" x14ac:dyDescent="0.2">
      <c r="A13" s="23" t="s">
        <v>86</v>
      </c>
      <c r="B13" s="41" t="s">
        <v>87</v>
      </c>
      <c r="C13" s="65" t="s">
        <v>87</v>
      </c>
      <c r="D13" s="41" t="s">
        <v>253</v>
      </c>
      <c r="E13" s="41" t="s">
        <v>90</v>
      </c>
      <c r="F13" s="23" t="s">
        <v>89</v>
      </c>
      <c r="G13" s="35"/>
      <c r="H13" s="73">
        <v>15634344</v>
      </c>
      <c r="I13" s="35"/>
      <c r="J13" s="84">
        <v>11556847</v>
      </c>
      <c r="M13" s="80" t="s">
        <v>258</v>
      </c>
      <c r="N13" s="11"/>
      <c r="O13" s="11"/>
      <c r="P13" s="11"/>
      <c r="Q13" s="11"/>
      <c r="R13" s="11"/>
      <c r="S13" s="11"/>
      <c r="T13" s="11"/>
      <c r="U13" s="11"/>
      <c r="V13" s="11"/>
      <c r="W13" s="11"/>
      <c r="X13" s="11"/>
      <c r="Y13" s="11"/>
      <c r="Z13" s="11"/>
    </row>
    <row r="14" spans="1:27" ht="26.25" customHeight="1" x14ac:dyDescent="0.2">
      <c r="A14" s="23" t="s">
        <v>86</v>
      </c>
      <c r="B14" s="41" t="s">
        <v>87</v>
      </c>
      <c r="C14" s="65" t="s">
        <v>87</v>
      </c>
      <c r="D14" s="41" t="s">
        <v>91</v>
      </c>
      <c r="E14" s="41" t="s">
        <v>92</v>
      </c>
      <c r="F14" s="23" t="s">
        <v>89</v>
      </c>
      <c r="G14" s="35"/>
      <c r="H14" s="73">
        <v>10377934</v>
      </c>
      <c r="I14" s="35"/>
      <c r="J14" s="84">
        <v>9645277</v>
      </c>
      <c r="M14" s="80" t="s">
        <v>93</v>
      </c>
      <c r="N14" s="11"/>
      <c r="O14" s="11"/>
      <c r="P14" s="11"/>
      <c r="Q14" s="11"/>
      <c r="R14" s="11"/>
      <c r="S14" s="11"/>
      <c r="T14" s="11"/>
      <c r="U14" s="11"/>
      <c r="V14" s="11"/>
      <c r="W14" s="11"/>
      <c r="X14" s="11"/>
      <c r="Y14" s="11"/>
      <c r="Z14" s="11"/>
    </row>
    <row r="15" spans="1:27" ht="26.25" customHeight="1" x14ac:dyDescent="0.2">
      <c r="A15" s="23" t="s">
        <v>94</v>
      </c>
      <c r="B15" s="41" t="s">
        <v>95</v>
      </c>
      <c r="C15" s="65" t="s">
        <v>95</v>
      </c>
      <c r="D15" s="41" t="s">
        <v>96</v>
      </c>
      <c r="E15" s="41" t="s">
        <v>96</v>
      </c>
      <c r="F15" s="23" t="s">
        <v>97</v>
      </c>
      <c r="G15" s="23">
        <v>0.8</v>
      </c>
      <c r="H15" s="41">
        <v>1.01</v>
      </c>
      <c r="I15" s="23">
        <v>0.43</v>
      </c>
      <c r="J15" s="40">
        <v>0.53</v>
      </c>
      <c r="M15" s="80" t="s">
        <v>266</v>
      </c>
      <c r="N15" s="11"/>
      <c r="O15" s="11"/>
      <c r="P15" s="11"/>
      <c r="Q15" s="11"/>
      <c r="R15" s="11"/>
      <c r="S15" s="11"/>
      <c r="T15" s="11"/>
      <c r="U15" s="11"/>
      <c r="V15" s="11"/>
      <c r="W15" s="11"/>
      <c r="X15" s="11"/>
      <c r="Y15" s="11"/>
      <c r="Z15" s="11"/>
    </row>
    <row r="16" spans="1:27" ht="26.25" customHeight="1" x14ac:dyDescent="0.2">
      <c r="A16" s="23" t="s">
        <v>98</v>
      </c>
      <c r="B16" s="41" t="s">
        <v>99</v>
      </c>
      <c r="C16" s="65" t="s">
        <v>99</v>
      </c>
      <c r="D16" s="41" t="s">
        <v>236</v>
      </c>
      <c r="E16" s="41" t="s">
        <v>100</v>
      </c>
      <c r="F16" s="23" t="s">
        <v>66</v>
      </c>
      <c r="G16" s="24">
        <v>49659668</v>
      </c>
      <c r="H16" s="73">
        <v>6188548</v>
      </c>
      <c r="I16" s="73">
        <v>93074</v>
      </c>
      <c r="J16" s="101">
        <v>84625</v>
      </c>
      <c r="M16" s="81"/>
      <c r="N16" s="11"/>
      <c r="O16" s="11"/>
      <c r="P16" s="11"/>
      <c r="Q16" s="11"/>
      <c r="R16" s="11"/>
      <c r="S16" s="11"/>
      <c r="T16" s="11"/>
      <c r="U16" s="11"/>
      <c r="V16" s="11"/>
      <c r="W16" s="11"/>
      <c r="X16" s="11"/>
      <c r="Y16" s="11"/>
      <c r="Z16" s="11"/>
    </row>
    <row r="17" spans="1:26" ht="26.25" customHeight="1" x14ac:dyDescent="0.2">
      <c r="A17" s="23" t="s">
        <v>98</v>
      </c>
      <c r="B17" s="41" t="s">
        <v>99</v>
      </c>
      <c r="C17" s="65" t="s">
        <v>99</v>
      </c>
      <c r="D17" s="41" t="s">
        <v>233</v>
      </c>
      <c r="E17" s="41" t="s">
        <v>101</v>
      </c>
      <c r="F17" s="23" t="s">
        <v>66</v>
      </c>
      <c r="G17" s="24">
        <v>3704</v>
      </c>
      <c r="H17" s="24">
        <v>3198</v>
      </c>
      <c r="I17" s="73">
        <v>3095</v>
      </c>
      <c r="J17" s="101">
        <v>2808</v>
      </c>
      <c r="N17" s="11"/>
      <c r="O17" s="11"/>
      <c r="P17" s="11"/>
      <c r="Q17" s="11"/>
      <c r="R17" s="11"/>
      <c r="S17" s="11"/>
      <c r="T17" s="11"/>
      <c r="U17" s="11"/>
      <c r="V17" s="11"/>
      <c r="W17" s="11"/>
      <c r="X17" s="11"/>
      <c r="Y17" s="11"/>
      <c r="Z17" s="11"/>
    </row>
    <row r="18" spans="1:26" ht="26.25" customHeight="1" x14ac:dyDescent="0.2">
      <c r="A18" s="23" t="s">
        <v>102</v>
      </c>
      <c r="B18" s="41" t="s">
        <v>103</v>
      </c>
      <c r="C18" s="65" t="s">
        <v>109</v>
      </c>
      <c r="D18" s="41" t="s">
        <v>104</v>
      </c>
      <c r="E18" s="41" t="s">
        <v>105</v>
      </c>
      <c r="F18" s="23" t="s">
        <v>106</v>
      </c>
      <c r="G18" s="23">
        <v>1.1499999999999999</v>
      </c>
      <c r="H18" s="28"/>
      <c r="I18" s="28"/>
      <c r="J18" s="28"/>
    </row>
    <row r="19" spans="1:26" ht="26.25" customHeight="1" x14ac:dyDescent="0.2">
      <c r="A19" s="23" t="s">
        <v>102</v>
      </c>
      <c r="B19" s="41" t="s">
        <v>103</v>
      </c>
      <c r="C19" s="65" t="s">
        <v>109</v>
      </c>
      <c r="D19" s="41" t="s">
        <v>104</v>
      </c>
      <c r="E19" s="41" t="s">
        <v>107</v>
      </c>
      <c r="F19" s="23" t="s">
        <v>106</v>
      </c>
      <c r="G19" s="23">
        <v>5.15</v>
      </c>
      <c r="H19" s="23">
        <v>5.665</v>
      </c>
      <c r="I19" s="23">
        <v>5.25</v>
      </c>
      <c r="J19" s="40">
        <v>5.0999999999999996</v>
      </c>
    </row>
    <row r="20" spans="1:26" ht="26.25" customHeight="1" x14ac:dyDescent="0.2">
      <c r="A20" s="23" t="s">
        <v>108</v>
      </c>
      <c r="B20" s="41" t="s">
        <v>109</v>
      </c>
      <c r="C20" s="65" t="s">
        <v>114</v>
      </c>
      <c r="D20" s="41" t="s">
        <v>110</v>
      </c>
      <c r="E20" s="41" t="s">
        <v>111</v>
      </c>
      <c r="F20" s="23" t="s">
        <v>112</v>
      </c>
      <c r="G20" s="23">
        <v>0.62</v>
      </c>
      <c r="H20" s="27">
        <v>0.55000000000000004</v>
      </c>
      <c r="I20" s="95">
        <v>0.63</v>
      </c>
      <c r="J20" s="112">
        <v>0.62</v>
      </c>
    </row>
    <row r="21" spans="1:26" ht="26.25" customHeight="1" x14ac:dyDescent="0.2">
      <c r="A21" s="23" t="s">
        <v>113</v>
      </c>
      <c r="B21" s="41" t="s">
        <v>114</v>
      </c>
      <c r="C21" s="65" t="s">
        <v>151</v>
      </c>
      <c r="D21" s="41" t="s">
        <v>115</v>
      </c>
      <c r="E21" s="41" t="s">
        <v>116</v>
      </c>
      <c r="F21" s="23" t="s">
        <v>117</v>
      </c>
      <c r="G21" s="23">
        <v>0.77</v>
      </c>
      <c r="H21" s="27">
        <v>1.48</v>
      </c>
      <c r="I21" s="27">
        <v>1.75</v>
      </c>
      <c r="J21" s="100">
        <v>1.23</v>
      </c>
    </row>
    <row r="22" spans="1:26" ht="26.25" customHeight="1" x14ac:dyDescent="0.2">
      <c r="A22" s="23" t="s">
        <v>118</v>
      </c>
      <c r="B22" s="41" t="s">
        <v>119</v>
      </c>
      <c r="C22" s="65" t="s">
        <v>119</v>
      </c>
      <c r="D22" s="41" t="s">
        <v>120</v>
      </c>
      <c r="E22" s="41" t="s">
        <v>121</v>
      </c>
      <c r="F22" s="23" t="s">
        <v>97</v>
      </c>
      <c r="G22" s="24">
        <f>Environmental!B9</f>
        <v>499069.55499999999</v>
      </c>
      <c r="H22" s="24">
        <f>Environmental!C9</f>
        <v>580135</v>
      </c>
      <c r="I22" s="24">
        <f>Environmental!D9</f>
        <v>802384</v>
      </c>
      <c r="J22" s="84">
        <v>458152</v>
      </c>
    </row>
    <row r="23" spans="1:26" ht="26.25" customHeight="1" x14ac:dyDescent="0.2">
      <c r="A23" s="23" t="s">
        <v>118</v>
      </c>
      <c r="B23" s="41" t="s">
        <v>119</v>
      </c>
      <c r="C23" s="65" t="s">
        <v>119</v>
      </c>
      <c r="D23" s="41" t="s">
        <v>120</v>
      </c>
      <c r="E23" s="41" t="s">
        <v>122</v>
      </c>
      <c r="F23" s="23" t="s">
        <v>97</v>
      </c>
      <c r="G23" s="24">
        <v>83813.070000000007</v>
      </c>
      <c r="H23" s="24">
        <v>51177</v>
      </c>
      <c r="I23" s="24">
        <v>78767</v>
      </c>
      <c r="J23" s="84">
        <v>77016</v>
      </c>
    </row>
    <row r="24" spans="1:26" ht="26.25" customHeight="1" x14ac:dyDescent="0.2">
      <c r="A24" s="23" t="s">
        <v>118</v>
      </c>
      <c r="B24" s="41" t="s">
        <v>119</v>
      </c>
      <c r="C24" s="65" t="s">
        <v>119</v>
      </c>
      <c r="D24" s="41" t="s">
        <v>120</v>
      </c>
      <c r="E24" s="41" t="s">
        <v>123</v>
      </c>
      <c r="F24" s="23" t="s">
        <v>97</v>
      </c>
      <c r="G24" s="24">
        <v>24772.748</v>
      </c>
      <c r="H24" s="24">
        <v>20003</v>
      </c>
      <c r="I24" s="24">
        <v>22279</v>
      </c>
      <c r="J24" s="84">
        <v>35137</v>
      </c>
    </row>
    <row r="25" spans="1:26" ht="26.25" customHeight="1" x14ac:dyDescent="0.2">
      <c r="A25" s="23" t="s">
        <v>118</v>
      </c>
      <c r="B25" s="41" t="s">
        <v>119</v>
      </c>
      <c r="C25" s="65" t="s">
        <v>119</v>
      </c>
      <c r="D25" s="41" t="s">
        <v>120</v>
      </c>
      <c r="E25" s="41" t="s">
        <v>124</v>
      </c>
      <c r="F25" s="23" t="s">
        <v>97</v>
      </c>
      <c r="G25" s="24">
        <v>2125.9490000000001</v>
      </c>
      <c r="H25" s="24">
        <v>364</v>
      </c>
      <c r="I25" s="24">
        <v>156</v>
      </c>
      <c r="J25" s="84">
        <v>1041</v>
      </c>
    </row>
    <row r="26" spans="1:26" ht="26.25" customHeight="1" x14ac:dyDescent="0.2">
      <c r="A26" s="23" t="s">
        <v>118</v>
      </c>
      <c r="B26" s="41" t="s">
        <v>119</v>
      </c>
      <c r="C26" s="65" t="s">
        <v>119</v>
      </c>
      <c r="D26" s="41" t="s">
        <v>120</v>
      </c>
      <c r="E26" s="41" t="s">
        <v>125</v>
      </c>
      <c r="F26" s="23" t="s">
        <v>97</v>
      </c>
      <c r="G26" s="24">
        <v>124.021</v>
      </c>
      <c r="H26" s="24">
        <v>124</v>
      </c>
      <c r="I26" s="24">
        <v>290</v>
      </c>
      <c r="J26" s="84">
        <v>158</v>
      </c>
    </row>
    <row r="27" spans="1:26" ht="26.25" customHeight="1" x14ac:dyDescent="0.2">
      <c r="A27" s="23" t="s">
        <v>118</v>
      </c>
      <c r="B27" s="41" t="s">
        <v>119</v>
      </c>
      <c r="C27" s="65" t="s">
        <v>119</v>
      </c>
      <c r="D27" s="41" t="s">
        <v>120</v>
      </c>
      <c r="E27" s="41" t="s">
        <v>126</v>
      </c>
      <c r="F27" s="23" t="s">
        <v>97</v>
      </c>
      <c r="G27" s="24">
        <v>56790.351999999999</v>
      </c>
      <c r="H27" s="24">
        <v>30090</v>
      </c>
      <c r="I27" s="24">
        <v>56042</v>
      </c>
      <c r="J27" s="84">
        <v>40680</v>
      </c>
    </row>
    <row r="28" spans="1:26" ht="26.25" customHeight="1" x14ac:dyDescent="0.2">
      <c r="A28" s="23" t="s">
        <v>127</v>
      </c>
      <c r="B28" s="41" t="s">
        <v>102</v>
      </c>
      <c r="C28" s="65" t="s">
        <v>102</v>
      </c>
      <c r="D28" s="41" t="s">
        <v>128</v>
      </c>
      <c r="E28" s="41" t="s">
        <v>129</v>
      </c>
      <c r="F28" s="23" t="s">
        <v>97</v>
      </c>
      <c r="G28" s="26">
        <v>6.0419999999999998</v>
      </c>
      <c r="H28" s="26">
        <v>2</v>
      </c>
      <c r="I28" s="26">
        <v>0.8</v>
      </c>
      <c r="J28" s="113">
        <v>1</v>
      </c>
    </row>
    <row r="29" spans="1:26" ht="26.25" customHeight="1" x14ac:dyDescent="0.2">
      <c r="A29" s="23" t="s">
        <v>127</v>
      </c>
      <c r="B29" s="41" t="s">
        <v>102</v>
      </c>
      <c r="C29" s="65" t="s">
        <v>102</v>
      </c>
      <c r="D29" s="41" t="s">
        <v>128</v>
      </c>
      <c r="E29" s="41" t="s">
        <v>130</v>
      </c>
      <c r="F29" s="23" t="s">
        <v>97</v>
      </c>
      <c r="G29" s="24">
        <v>673.71400000000006</v>
      </c>
      <c r="H29" s="24">
        <v>1436</v>
      </c>
      <c r="I29" s="24">
        <v>2121</v>
      </c>
      <c r="J29" s="84">
        <v>1834</v>
      </c>
    </row>
    <row r="30" spans="1:26" ht="26.25" customHeight="1" x14ac:dyDescent="0.2">
      <c r="A30" s="23" t="s">
        <v>127</v>
      </c>
      <c r="B30" s="41" t="s">
        <v>102</v>
      </c>
      <c r="C30" s="65" t="s">
        <v>102</v>
      </c>
      <c r="D30" s="41" t="s">
        <v>128</v>
      </c>
      <c r="E30" s="41" t="s">
        <v>131</v>
      </c>
      <c r="F30" s="23" t="s">
        <v>97</v>
      </c>
      <c r="G30" s="24">
        <v>640.62599999999998</v>
      </c>
      <c r="H30" s="24">
        <v>1413</v>
      </c>
      <c r="I30" s="24">
        <v>2106</v>
      </c>
      <c r="J30" s="84">
        <v>1817</v>
      </c>
    </row>
    <row r="31" spans="1:26" ht="26.25" customHeight="1" x14ac:dyDescent="0.2">
      <c r="A31" s="23" t="s">
        <v>127</v>
      </c>
      <c r="B31" s="41" t="s">
        <v>102</v>
      </c>
      <c r="C31" s="65" t="s">
        <v>102</v>
      </c>
      <c r="D31" s="41" t="s">
        <v>128</v>
      </c>
      <c r="E31" s="41" t="s">
        <v>132</v>
      </c>
      <c r="F31" s="23" t="s">
        <v>97</v>
      </c>
      <c r="G31" s="24">
        <v>9</v>
      </c>
      <c r="H31" s="24">
        <v>9</v>
      </c>
      <c r="I31" s="24">
        <v>9</v>
      </c>
      <c r="J31" s="84">
        <v>5</v>
      </c>
    </row>
    <row r="32" spans="1:26" ht="26.25" customHeight="1" x14ac:dyDescent="0.2">
      <c r="A32" s="23" t="s">
        <v>127</v>
      </c>
      <c r="B32" s="41" t="s">
        <v>102</v>
      </c>
      <c r="C32" s="65" t="s">
        <v>102</v>
      </c>
      <c r="D32" s="41" t="s">
        <v>128</v>
      </c>
      <c r="E32" s="41" t="s">
        <v>133</v>
      </c>
      <c r="F32" s="23" t="s">
        <v>97</v>
      </c>
      <c r="G32" s="24">
        <v>22</v>
      </c>
      <c r="H32" s="24">
        <v>8</v>
      </c>
      <c r="I32" s="24">
        <v>5</v>
      </c>
      <c r="J32" s="84">
        <v>12</v>
      </c>
    </row>
    <row r="33" spans="1:10" ht="26.25" customHeight="1" x14ac:dyDescent="0.2">
      <c r="A33" s="23" t="s">
        <v>127</v>
      </c>
      <c r="B33" s="41" t="s">
        <v>102</v>
      </c>
      <c r="C33" s="65" t="s">
        <v>102</v>
      </c>
      <c r="D33" s="41" t="s">
        <v>128</v>
      </c>
      <c r="E33" s="41" t="s">
        <v>134</v>
      </c>
      <c r="F33" s="23" t="s">
        <v>97</v>
      </c>
      <c r="G33" s="23">
        <v>2</v>
      </c>
      <c r="H33" s="23">
        <v>0</v>
      </c>
      <c r="I33" s="23">
        <v>0</v>
      </c>
      <c r="J33" s="40">
        <v>0</v>
      </c>
    </row>
    <row r="34" spans="1:10" ht="26.25" customHeight="1" x14ac:dyDescent="0.2">
      <c r="A34" s="23" t="s">
        <v>135</v>
      </c>
      <c r="B34" s="41" t="s">
        <v>108</v>
      </c>
      <c r="C34" s="65" t="s">
        <v>108</v>
      </c>
      <c r="D34" s="41" t="s">
        <v>136</v>
      </c>
      <c r="E34" s="41" t="s">
        <v>137</v>
      </c>
      <c r="F34" s="23" t="s">
        <v>97</v>
      </c>
      <c r="G34" s="24">
        <v>298</v>
      </c>
      <c r="H34" s="24">
        <v>0</v>
      </c>
      <c r="I34" s="24">
        <v>0</v>
      </c>
      <c r="J34" s="84">
        <v>0</v>
      </c>
    </row>
    <row r="35" spans="1:10" ht="26.25" customHeight="1" x14ac:dyDescent="0.2">
      <c r="A35" s="23" t="s">
        <v>135</v>
      </c>
      <c r="B35" s="41" t="s">
        <v>108</v>
      </c>
      <c r="C35" s="65" t="s">
        <v>108</v>
      </c>
      <c r="D35" s="41" t="s">
        <v>136</v>
      </c>
      <c r="E35" s="41" t="s">
        <v>138</v>
      </c>
      <c r="F35" s="23" t="s">
        <v>97</v>
      </c>
      <c r="G35" s="24">
        <v>0</v>
      </c>
      <c r="H35" s="24">
        <v>0</v>
      </c>
      <c r="I35" s="24">
        <v>0</v>
      </c>
      <c r="J35" s="84">
        <v>0</v>
      </c>
    </row>
    <row r="36" spans="1:10" ht="26.25" customHeight="1" x14ac:dyDescent="0.2">
      <c r="A36" s="23" t="s">
        <v>139</v>
      </c>
      <c r="B36" s="41" t="s">
        <v>140</v>
      </c>
      <c r="C36" s="65"/>
      <c r="D36" s="41" t="s">
        <v>141</v>
      </c>
      <c r="E36" s="41" t="s">
        <v>142</v>
      </c>
      <c r="F36" s="23" t="s">
        <v>143</v>
      </c>
      <c r="G36" s="26">
        <v>2.8</v>
      </c>
      <c r="H36" s="26">
        <v>1.1000000000000001</v>
      </c>
      <c r="I36" s="63"/>
      <c r="J36" s="63"/>
    </row>
    <row r="37" spans="1:10" ht="26.25" customHeight="1" x14ac:dyDescent="0.2">
      <c r="A37" s="23" t="s">
        <v>139</v>
      </c>
      <c r="B37" s="41" t="s">
        <v>140</v>
      </c>
      <c r="C37" s="65"/>
      <c r="D37" s="41" t="s">
        <v>141</v>
      </c>
      <c r="E37" s="41" t="s">
        <v>144</v>
      </c>
      <c r="F37" s="23" t="s">
        <v>143</v>
      </c>
      <c r="G37" s="26">
        <v>5.2</v>
      </c>
      <c r="H37" s="26">
        <v>0.5</v>
      </c>
      <c r="I37" s="63"/>
      <c r="J37" s="63"/>
    </row>
    <row r="38" spans="1:10" ht="26.25" customHeight="1" x14ac:dyDescent="0.2">
      <c r="A38" s="23" t="s">
        <v>139</v>
      </c>
      <c r="B38" s="41" t="s">
        <v>140</v>
      </c>
      <c r="C38" s="65"/>
      <c r="D38" s="41" t="s">
        <v>141</v>
      </c>
      <c r="E38" s="41" t="s">
        <v>145</v>
      </c>
      <c r="F38" s="23" t="s">
        <v>143</v>
      </c>
      <c r="G38" s="26">
        <v>0.9</v>
      </c>
      <c r="H38" s="26">
        <v>1</v>
      </c>
      <c r="I38" s="63"/>
      <c r="J38" s="63"/>
    </row>
    <row r="39" spans="1:10" ht="38.25" x14ac:dyDescent="0.2">
      <c r="A39" s="41" t="s">
        <v>139</v>
      </c>
      <c r="B39" s="41" t="s">
        <v>140</v>
      </c>
      <c r="C39" s="65"/>
      <c r="D39" s="41" t="s">
        <v>141</v>
      </c>
      <c r="E39" s="41" t="s">
        <v>146</v>
      </c>
      <c r="F39" s="23" t="s">
        <v>143</v>
      </c>
      <c r="G39" s="52">
        <v>1.4</v>
      </c>
      <c r="H39" s="52">
        <v>0.1</v>
      </c>
      <c r="I39" s="62"/>
      <c r="J39" s="62"/>
    </row>
    <row r="40" spans="1:10" ht="25.5" x14ac:dyDescent="0.2">
      <c r="A40" s="41" t="s">
        <v>139</v>
      </c>
      <c r="B40" s="41" t="s">
        <v>140</v>
      </c>
      <c r="C40" s="65"/>
      <c r="D40" s="41" t="s">
        <v>141</v>
      </c>
      <c r="E40" s="41" t="s">
        <v>147</v>
      </c>
      <c r="F40" s="23" t="s">
        <v>143</v>
      </c>
      <c r="G40" s="52">
        <v>7.5</v>
      </c>
      <c r="H40" s="52">
        <v>2.5</v>
      </c>
      <c r="I40" s="62"/>
      <c r="J40" s="62"/>
    </row>
    <row r="41" spans="1:10" ht="21" customHeight="1" x14ac:dyDescent="0.2">
      <c r="A41" s="41" t="s">
        <v>127</v>
      </c>
      <c r="B41" s="41" t="s">
        <v>127</v>
      </c>
      <c r="C41" s="65" t="s">
        <v>127</v>
      </c>
      <c r="D41" s="41" t="s">
        <v>141</v>
      </c>
      <c r="E41" s="41" t="s">
        <v>148</v>
      </c>
      <c r="F41" s="23"/>
      <c r="G41" s="62"/>
      <c r="H41" s="62"/>
      <c r="I41" s="74">
        <v>1.1299999999999999</v>
      </c>
      <c r="J41" s="74">
        <v>1.1000000000000001</v>
      </c>
    </row>
    <row r="42" spans="1:10" ht="21" customHeight="1" x14ac:dyDescent="0.2">
      <c r="A42" s="41" t="s">
        <v>127</v>
      </c>
      <c r="B42" s="41" t="s">
        <v>127</v>
      </c>
      <c r="C42" s="65" t="s">
        <v>127</v>
      </c>
      <c r="D42" s="41" t="s">
        <v>141</v>
      </c>
      <c r="E42" s="41" t="s">
        <v>149</v>
      </c>
      <c r="F42" s="23"/>
      <c r="G42" s="62"/>
      <c r="H42" s="62"/>
      <c r="I42" s="74">
        <v>0</v>
      </c>
      <c r="J42" s="74">
        <v>0</v>
      </c>
    </row>
    <row r="43" spans="1:10" ht="21" customHeight="1" x14ac:dyDescent="0.2">
      <c r="A43" s="41" t="s">
        <v>127</v>
      </c>
      <c r="B43" s="41" t="s">
        <v>127</v>
      </c>
      <c r="C43" s="65" t="s">
        <v>127</v>
      </c>
      <c r="D43" s="41" t="s">
        <v>141</v>
      </c>
      <c r="E43" s="41" t="s">
        <v>150</v>
      </c>
      <c r="F43" s="23"/>
      <c r="G43" s="62"/>
      <c r="H43" s="62"/>
      <c r="I43" s="74">
        <v>1.1299999999999999</v>
      </c>
      <c r="J43" s="74">
        <v>1.1000000000000001</v>
      </c>
    </row>
    <row r="44" spans="1:10" ht="37.5" customHeight="1" x14ac:dyDescent="0.2">
      <c r="A44" s="41" t="s">
        <v>151</v>
      </c>
      <c r="B44" s="41" t="s">
        <v>152</v>
      </c>
      <c r="C44" s="65" t="s">
        <v>152</v>
      </c>
      <c r="D44" s="41" t="s">
        <v>153</v>
      </c>
      <c r="E44" s="87" t="s">
        <v>154</v>
      </c>
      <c r="F44" s="23" t="s">
        <v>82</v>
      </c>
      <c r="G44" s="24">
        <v>481</v>
      </c>
      <c r="H44" s="24">
        <v>481</v>
      </c>
      <c r="I44" s="24">
        <v>481</v>
      </c>
      <c r="J44" s="84">
        <v>481</v>
      </c>
    </row>
    <row r="45" spans="1:10" ht="37.5" customHeight="1" x14ac:dyDescent="0.2">
      <c r="A45" s="23" t="s">
        <v>151</v>
      </c>
      <c r="B45" s="41" t="s">
        <v>152</v>
      </c>
      <c r="C45" s="65" t="s">
        <v>152</v>
      </c>
      <c r="D45" s="41" t="s">
        <v>153</v>
      </c>
      <c r="E45" s="87" t="s">
        <v>155</v>
      </c>
      <c r="F45" s="23" t="s">
        <v>156</v>
      </c>
      <c r="G45" s="24">
        <v>8434</v>
      </c>
      <c r="H45" s="24">
        <v>8434</v>
      </c>
      <c r="I45" s="24">
        <v>8434</v>
      </c>
      <c r="J45" s="84">
        <v>8434</v>
      </c>
    </row>
    <row r="46" spans="1:10" ht="37.5" customHeight="1" x14ac:dyDescent="0.2">
      <c r="A46" s="23" t="s">
        <v>151</v>
      </c>
      <c r="B46" s="41" t="s">
        <v>152</v>
      </c>
      <c r="C46" s="65" t="s">
        <v>152</v>
      </c>
      <c r="D46" s="41" t="s">
        <v>153</v>
      </c>
      <c r="E46" s="87" t="s">
        <v>157</v>
      </c>
      <c r="F46" s="23" t="s">
        <v>82</v>
      </c>
      <c r="G46" s="24">
        <v>0</v>
      </c>
      <c r="H46" s="24">
        <v>0</v>
      </c>
      <c r="I46" s="24">
        <v>0</v>
      </c>
      <c r="J46" s="84">
        <v>0</v>
      </c>
    </row>
    <row r="47" spans="1:10" ht="37.5" customHeight="1" x14ac:dyDescent="0.2">
      <c r="A47" s="23" t="s">
        <v>151</v>
      </c>
      <c r="B47" s="41" t="s">
        <v>152</v>
      </c>
      <c r="C47" s="65" t="s">
        <v>152</v>
      </c>
      <c r="D47" s="41" t="s">
        <v>153</v>
      </c>
      <c r="E47" s="87" t="s">
        <v>158</v>
      </c>
      <c r="F47" s="23" t="s">
        <v>156</v>
      </c>
      <c r="G47" s="24">
        <v>6890</v>
      </c>
      <c r="H47" s="24">
        <v>6890</v>
      </c>
      <c r="I47" s="24">
        <v>6890</v>
      </c>
      <c r="J47" s="84">
        <v>6890</v>
      </c>
    </row>
    <row r="48" spans="1:10" ht="37.5" customHeight="1" x14ac:dyDescent="0.2">
      <c r="A48" s="23" t="s">
        <v>151</v>
      </c>
      <c r="B48" s="41" t="s">
        <v>152</v>
      </c>
      <c r="C48" s="65" t="s">
        <v>152</v>
      </c>
      <c r="D48" s="41" t="s">
        <v>153</v>
      </c>
      <c r="E48" s="87" t="s">
        <v>159</v>
      </c>
      <c r="F48" s="23" t="s">
        <v>82</v>
      </c>
      <c r="G48" s="24">
        <v>0</v>
      </c>
      <c r="H48" s="24">
        <v>0</v>
      </c>
      <c r="I48" s="24">
        <v>0</v>
      </c>
      <c r="J48" s="84">
        <v>0</v>
      </c>
    </row>
    <row r="49" spans="1:12" ht="37.5" customHeight="1" x14ac:dyDescent="0.2">
      <c r="A49" s="23" t="s">
        <v>151</v>
      </c>
      <c r="B49" s="41" t="s">
        <v>152</v>
      </c>
      <c r="C49" s="65" t="s">
        <v>152</v>
      </c>
      <c r="D49" s="41" t="s">
        <v>153</v>
      </c>
      <c r="E49" s="87" t="s">
        <v>160</v>
      </c>
      <c r="F49" s="23" t="s">
        <v>156</v>
      </c>
      <c r="G49" s="24">
        <v>1787</v>
      </c>
      <c r="H49" s="24">
        <v>1787</v>
      </c>
      <c r="I49" s="24">
        <v>1787</v>
      </c>
      <c r="J49" s="84">
        <v>1787</v>
      </c>
    </row>
    <row r="50" spans="1:12" ht="37.5" customHeight="1" x14ac:dyDescent="0.2">
      <c r="A50" s="23" t="s">
        <v>151</v>
      </c>
      <c r="B50" s="41" t="s">
        <v>152</v>
      </c>
      <c r="C50" s="65" t="s">
        <v>152</v>
      </c>
      <c r="D50" s="41" t="s">
        <v>153</v>
      </c>
      <c r="E50" s="87" t="s">
        <v>161</v>
      </c>
      <c r="F50" s="23" t="s">
        <v>82</v>
      </c>
      <c r="G50" s="24">
        <v>0</v>
      </c>
      <c r="H50" s="24">
        <v>0</v>
      </c>
      <c r="I50" s="24">
        <v>0</v>
      </c>
      <c r="J50" s="84">
        <v>0</v>
      </c>
    </row>
    <row r="51" spans="1:12" ht="37.5" customHeight="1" x14ac:dyDescent="0.2">
      <c r="A51" s="23" t="s">
        <v>151</v>
      </c>
      <c r="B51" s="41" t="s">
        <v>152</v>
      </c>
      <c r="C51" s="65" t="s">
        <v>152</v>
      </c>
      <c r="D51" s="41" t="s">
        <v>153</v>
      </c>
      <c r="E51" s="87" t="s">
        <v>162</v>
      </c>
      <c r="F51" s="23" t="s">
        <v>156</v>
      </c>
      <c r="G51" s="24">
        <v>6890</v>
      </c>
      <c r="H51" s="24">
        <v>6890</v>
      </c>
      <c r="I51" s="24">
        <v>6890</v>
      </c>
      <c r="J51" s="84">
        <v>6890</v>
      </c>
    </row>
    <row r="52" spans="1:12" ht="26.25" customHeight="1" x14ac:dyDescent="0.2">
      <c r="A52" s="23" t="s">
        <v>163</v>
      </c>
      <c r="B52" s="41" t="s">
        <v>151</v>
      </c>
      <c r="C52" s="65" t="s">
        <v>242</v>
      </c>
      <c r="D52" s="41" t="s">
        <v>164</v>
      </c>
      <c r="E52" s="41" t="s">
        <v>165</v>
      </c>
      <c r="F52" s="23" t="s">
        <v>166</v>
      </c>
      <c r="G52" s="24">
        <v>243</v>
      </c>
      <c r="H52" s="24">
        <v>0</v>
      </c>
      <c r="I52" s="24">
        <v>0</v>
      </c>
      <c r="J52" s="84">
        <v>0</v>
      </c>
    </row>
    <row r="53" spans="1:12" ht="26.25" customHeight="1" x14ac:dyDescent="0.2">
      <c r="A53" s="23" t="s">
        <v>163</v>
      </c>
      <c r="B53" s="41" t="s">
        <v>151</v>
      </c>
      <c r="C53" s="65" t="s">
        <v>242</v>
      </c>
      <c r="D53" s="41" t="s">
        <v>164</v>
      </c>
      <c r="E53" s="41" t="s">
        <v>167</v>
      </c>
      <c r="F53" s="23" t="s">
        <v>166</v>
      </c>
      <c r="G53" s="24">
        <v>31158</v>
      </c>
      <c r="H53" s="24">
        <v>31265</v>
      </c>
      <c r="I53" s="24">
        <v>31599</v>
      </c>
      <c r="J53" s="84">
        <v>30630</v>
      </c>
    </row>
    <row r="54" spans="1:12" ht="26.25" customHeight="1" x14ac:dyDescent="0.2">
      <c r="A54" s="23" t="s">
        <v>163</v>
      </c>
      <c r="B54" s="41" t="s">
        <v>151</v>
      </c>
      <c r="C54" s="65" t="s">
        <v>242</v>
      </c>
      <c r="D54" s="41" t="s">
        <v>164</v>
      </c>
      <c r="E54" s="41" t="s">
        <v>168</v>
      </c>
      <c r="F54" s="23" t="s">
        <v>166</v>
      </c>
      <c r="G54" s="24">
        <v>22637</v>
      </c>
      <c r="H54" s="24">
        <v>2119</v>
      </c>
      <c r="I54" s="24">
        <v>0</v>
      </c>
      <c r="J54" s="84">
        <v>0</v>
      </c>
    </row>
    <row r="55" spans="1:12" ht="26.25" customHeight="1" x14ac:dyDescent="0.2">
      <c r="A55" s="23" t="s">
        <v>163</v>
      </c>
      <c r="B55" s="41" t="s">
        <v>151</v>
      </c>
      <c r="C55" s="65" t="s">
        <v>242</v>
      </c>
      <c r="D55" s="41" t="s">
        <v>164</v>
      </c>
      <c r="E55" s="41" t="s">
        <v>169</v>
      </c>
      <c r="F55" s="23" t="s">
        <v>166</v>
      </c>
      <c r="G55" s="24">
        <v>600</v>
      </c>
      <c r="H55" s="24">
        <v>609</v>
      </c>
      <c r="I55" s="24">
        <v>0</v>
      </c>
      <c r="J55" s="84">
        <v>0</v>
      </c>
      <c r="L55" s="53"/>
    </row>
    <row r="56" spans="1:12" ht="29.25" customHeight="1" x14ac:dyDescent="0.2">
      <c r="A56" s="23" t="s">
        <v>163</v>
      </c>
      <c r="B56" s="41" t="s">
        <v>151</v>
      </c>
      <c r="C56" s="65" t="s">
        <v>242</v>
      </c>
      <c r="D56" s="41" t="s">
        <v>170</v>
      </c>
      <c r="E56" s="65" t="s">
        <v>171</v>
      </c>
      <c r="F56" s="23" t="s">
        <v>166</v>
      </c>
      <c r="G56" s="29"/>
      <c r="H56" s="24">
        <v>23933</v>
      </c>
      <c r="I56" s="84">
        <v>23635</v>
      </c>
      <c r="J56" s="84">
        <v>23422</v>
      </c>
    </row>
    <row r="57" spans="1:12" ht="26.25" customHeight="1" x14ac:dyDescent="0.2">
      <c r="A57" s="23" t="s">
        <v>163</v>
      </c>
      <c r="B57" s="41" t="s">
        <v>151</v>
      </c>
      <c r="C57" s="65" t="s">
        <v>242</v>
      </c>
      <c r="D57" s="41" t="s">
        <v>164</v>
      </c>
      <c r="E57" s="41" t="s">
        <v>172</v>
      </c>
      <c r="F57" s="23" t="s">
        <v>166</v>
      </c>
      <c r="G57" s="24">
        <v>346</v>
      </c>
      <c r="H57" s="24">
        <v>181.5</v>
      </c>
      <c r="I57" s="84">
        <v>0</v>
      </c>
      <c r="J57" s="84">
        <v>0</v>
      </c>
    </row>
    <row r="58" spans="1:12" ht="25.5" x14ac:dyDescent="0.2">
      <c r="A58" s="23" t="s">
        <v>163</v>
      </c>
      <c r="B58" s="41" t="s">
        <v>151</v>
      </c>
      <c r="C58" s="65" t="s">
        <v>242</v>
      </c>
      <c r="D58" s="41" t="s">
        <v>170</v>
      </c>
      <c r="E58" s="111" t="s">
        <v>173</v>
      </c>
      <c r="F58" s="23" t="s">
        <v>166</v>
      </c>
      <c r="G58" s="54"/>
      <c r="H58" s="24">
        <v>1548</v>
      </c>
      <c r="I58" s="84">
        <v>1535</v>
      </c>
      <c r="J58" s="84">
        <v>1442</v>
      </c>
    </row>
    <row r="59" spans="1:12" ht="38.25" x14ac:dyDescent="0.2">
      <c r="A59" s="23" t="s">
        <v>163</v>
      </c>
      <c r="B59" s="41" t="s">
        <v>151</v>
      </c>
      <c r="C59" s="65" t="s">
        <v>242</v>
      </c>
      <c r="D59" s="41" t="s">
        <v>257</v>
      </c>
      <c r="E59" s="41" t="s">
        <v>174</v>
      </c>
      <c r="F59" s="23" t="s">
        <v>175</v>
      </c>
      <c r="G59" s="54"/>
      <c r="H59" s="95">
        <v>38.369999999999997</v>
      </c>
      <c r="I59" s="96">
        <v>0.18737934744770404</v>
      </c>
      <c r="J59" s="96">
        <v>0.18</v>
      </c>
    </row>
    <row r="60" spans="1:12" ht="26.25" customHeight="1" x14ac:dyDescent="0.2">
      <c r="A60" s="44" t="s">
        <v>176</v>
      </c>
      <c r="B60" s="44"/>
      <c r="C60" s="44"/>
      <c r="D60" s="25"/>
      <c r="E60" s="25"/>
      <c r="F60" s="25"/>
      <c r="G60" s="25"/>
      <c r="H60" s="25"/>
      <c r="I60" s="25"/>
      <c r="J60" s="25"/>
    </row>
    <row r="61" spans="1:12" ht="26.25" customHeight="1" x14ac:dyDescent="0.2">
      <c r="A61" s="23" t="s">
        <v>177</v>
      </c>
      <c r="B61" s="23" t="s">
        <v>177</v>
      </c>
      <c r="C61" s="99" t="s">
        <v>243</v>
      </c>
      <c r="D61" s="23" t="s">
        <v>178</v>
      </c>
      <c r="E61" s="23" t="s">
        <v>179</v>
      </c>
      <c r="F61" s="23" t="s">
        <v>180</v>
      </c>
      <c r="G61" s="28"/>
      <c r="H61" s="23">
        <v>18</v>
      </c>
      <c r="I61" s="23">
        <v>18</v>
      </c>
      <c r="J61" s="40">
        <v>19</v>
      </c>
    </row>
    <row r="62" spans="1:12" ht="26.25" customHeight="1" x14ac:dyDescent="0.2">
      <c r="A62" s="23" t="s">
        <v>177</v>
      </c>
      <c r="B62" s="23" t="s">
        <v>177</v>
      </c>
      <c r="C62" s="99" t="s">
        <v>243</v>
      </c>
      <c r="D62" s="23" t="s">
        <v>178</v>
      </c>
      <c r="E62" s="23" t="s">
        <v>181</v>
      </c>
      <c r="F62" s="23" t="s">
        <v>182</v>
      </c>
      <c r="G62" s="28"/>
      <c r="H62" s="23">
        <v>17</v>
      </c>
      <c r="I62" s="16">
        <v>18</v>
      </c>
      <c r="J62" s="77">
        <v>19</v>
      </c>
    </row>
    <row r="63" spans="1:12" ht="55.15" customHeight="1" x14ac:dyDescent="0.2">
      <c r="A63" s="23" t="s">
        <v>177</v>
      </c>
      <c r="B63" s="23" t="s">
        <v>177</v>
      </c>
      <c r="C63" s="99" t="s">
        <v>243</v>
      </c>
      <c r="D63" s="23" t="s">
        <v>178</v>
      </c>
      <c r="E63" s="23" t="s">
        <v>183</v>
      </c>
      <c r="F63" s="23" t="s">
        <v>184</v>
      </c>
      <c r="G63" s="28"/>
      <c r="H63" s="23">
        <v>26</v>
      </c>
      <c r="I63" s="23">
        <v>25</v>
      </c>
      <c r="J63" s="40">
        <v>26</v>
      </c>
    </row>
    <row r="64" spans="1:12" ht="53.65" customHeight="1" x14ac:dyDescent="0.2">
      <c r="A64" s="23" t="s">
        <v>177</v>
      </c>
      <c r="B64" s="23" t="s">
        <v>177</v>
      </c>
      <c r="C64" s="99" t="s">
        <v>243</v>
      </c>
      <c r="D64" s="23" t="s">
        <v>178</v>
      </c>
      <c r="E64" s="23" t="s">
        <v>185</v>
      </c>
      <c r="F64" s="23" t="s">
        <v>186</v>
      </c>
      <c r="G64" s="28"/>
      <c r="H64" s="23">
        <v>14</v>
      </c>
      <c r="I64" s="23">
        <v>15</v>
      </c>
      <c r="J64" s="40">
        <v>16</v>
      </c>
    </row>
    <row r="65" spans="1:10" ht="41.65" customHeight="1" x14ac:dyDescent="0.2">
      <c r="A65" s="23" t="s">
        <v>187</v>
      </c>
      <c r="B65" s="23" t="s">
        <v>187</v>
      </c>
      <c r="C65" s="99" t="s">
        <v>244</v>
      </c>
      <c r="D65" s="23" t="s">
        <v>188</v>
      </c>
      <c r="E65" s="23" t="s">
        <v>189</v>
      </c>
      <c r="F65" s="23" t="s">
        <v>190</v>
      </c>
      <c r="G65" s="28"/>
      <c r="H65" s="23">
        <v>4.9000000000000004</v>
      </c>
      <c r="I65" s="23">
        <v>5.3</v>
      </c>
      <c r="J65" s="40">
        <v>5.7</v>
      </c>
    </row>
    <row r="66" spans="1:10" ht="41.65" customHeight="1" x14ac:dyDescent="0.2">
      <c r="A66" s="23" t="s">
        <v>187</v>
      </c>
      <c r="B66" s="23" t="s">
        <v>187</v>
      </c>
      <c r="C66" s="99" t="s">
        <v>244</v>
      </c>
      <c r="D66" s="23" t="s">
        <v>188</v>
      </c>
      <c r="E66" s="23" t="s">
        <v>191</v>
      </c>
      <c r="F66" s="23" t="s">
        <v>192</v>
      </c>
      <c r="G66" s="28"/>
      <c r="H66" s="23">
        <v>6.2</v>
      </c>
      <c r="I66" s="23">
        <v>7.2</v>
      </c>
      <c r="J66" s="40">
        <v>7.2</v>
      </c>
    </row>
    <row r="67" spans="1:10" ht="41.65" customHeight="1" x14ac:dyDescent="0.2">
      <c r="A67" s="23" t="s">
        <v>187</v>
      </c>
      <c r="B67" s="23" t="s">
        <v>187</v>
      </c>
      <c r="C67" s="99" t="s">
        <v>244</v>
      </c>
      <c r="D67" s="23" t="s">
        <v>188</v>
      </c>
      <c r="E67" s="23" t="s">
        <v>193</v>
      </c>
      <c r="F67" s="23" t="s">
        <v>190</v>
      </c>
      <c r="G67" s="28"/>
      <c r="H67" s="23">
        <v>12</v>
      </c>
      <c r="I67" s="23">
        <v>12.1</v>
      </c>
      <c r="J67" s="40">
        <v>12.2</v>
      </c>
    </row>
    <row r="68" spans="1:10" ht="41.65" customHeight="1" x14ac:dyDescent="0.2">
      <c r="A68" s="23" t="s">
        <v>187</v>
      </c>
      <c r="B68" s="23" t="s">
        <v>187</v>
      </c>
      <c r="C68" s="99" t="s">
        <v>244</v>
      </c>
      <c r="D68" s="23" t="s">
        <v>188</v>
      </c>
      <c r="E68" s="23" t="s">
        <v>194</v>
      </c>
      <c r="F68" s="23" t="s">
        <v>192</v>
      </c>
      <c r="G68" s="28"/>
      <c r="H68" s="23">
        <v>9</v>
      </c>
      <c r="I68" s="23">
        <v>9.6999999999999993</v>
      </c>
      <c r="J68" s="40">
        <v>10.1</v>
      </c>
    </row>
    <row r="69" spans="1:10" ht="41.65" customHeight="1" x14ac:dyDescent="0.2">
      <c r="A69" s="23" t="s">
        <v>187</v>
      </c>
      <c r="B69" s="23" t="s">
        <v>187</v>
      </c>
      <c r="C69" s="99" t="s">
        <v>244</v>
      </c>
      <c r="D69" s="23" t="s">
        <v>188</v>
      </c>
      <c r="E69" s="23" t="s">
        <v>195</v>
      </c>
      <c r="F69" s="23" t="s">
        <v>190</v>
      </c>
      <c r="G69" s="28"/>
      <c r="H69" s="23">
        <v>9.5</v>
      </c>
      <c r="I69" s="23">
        <v>9.8000000000000007</v>
      </c>
      <c r="J69" s="40">
        <v>10</v>
      </c>
    </row>
    <row r="70" spans="1:10" ht="41.65" customHeight="1" x14ac:dyDescent="0.2">
      <c r="A70" s="23" t="s">
        <v>187</v>
      </c>
      <c r="B70" s="23" t="s">
        <v>187</v>
      </c>
      <c r="C70" s="99" t="s">
        <v>244</v>
      </c>
      <c r="D70" s="23" t="s">
        <v>188</v>
      </c>
      <c r="E70" s="23" t="s">
        <v>196</v>
      </c>
      <c r="F70" s="23" t="s">
        <v>192</v>
      </c>
      <c r="G70" s="28"/>
      <c r="H70" s="23">
        <v>6.1</v>
      </c>
      <c r="I70" s="23">
        <v>6.9</v>
      </c>
      <c r="J70" s="40">
        <v>7.3</v>
      </c>
    </row>
    <row r="71" spans="1:10" ht="41.65" customHeight="1" x14ac:dyDescent="0.2">
      <c r="A71" s="23" t="s">
        <v>187</v>
      </c>
      <c r="B71" s="23" t="s">
        <v>187</v>
      </c>
      <c r="C71" s="99" t="s">
        <v>244</v>
      </c>
      <c r="D71" s="23" t="s">
        <v>188</v>
      </c>
      <c r="E71" s="23" t="s">
        <v>197</v>
      </c>
      <c r="F71" s="23" t="s">
        <v>190</v>
      </c>
      <c r="G71" s="28"/>
      <c r="H71" s="23">
        <v>71.8</v>
      </c>
      <c r="I71" s="23">
        <v>70.900000000000006</v>
      </c>
      <c r="J71" s="40">
        <v>70</v>
      </c>
    </row>
    <row r="72" spans="1:10" ht="41.65" customHeight="1" x14ac:dyDescent="0.2">
      <c r="A72" s="23" t="s">
        <v>187</v>
      </c>
      <c r="B72" s="23" t="s">
        <v>187</v>
      </c>
      <c r="C72" s="99" t="s">
        <v>244</v>
      </c>
      <c r="D72" s="23" t="s">
        <v>188</v>
      </c>
      <c r="E72" s="23" t="s">
        <v>198</v>
      </c>
      <c r="F72" s="23" t="s">
        <v>192</v>
      </c>
      <c r="G72" s="28"/>
      <c r="H72" s="23">
        <v>77.3</v>
      </c>
      <c r="I72" s="23">
        <v>74.7</v>
      </c>
      <c r="J72" s="40">
        <v>73.599999999999994</v>
      </c>
    </row>
    <row r="73" spans="1:10" ht="41.65" customHeight="1" x14ac:dyDescent="0.2">
      <c r="A73" s="23" t="s">
        <v>187</v>
      </c>
      <c r="B73" s="23" t="s">
        <v>187</v>
      </c>
      <c r="C73" s="99" t="s">
        <v>244</v>
      </c>
      <c r="D73" s="23" t="s">
        <v>188</v>
      </c>
      <c r="E73" s="23" t="s">
        <v>199</v>
      </c>
      <c r="F73" s="23" t="s">
        <v>190</v>
      </c>
      <c r="G73" s="28"/>
      <c r="H73" s="23">
        <v>0.3</v>
      </c>
      <c r="I73" s="23">
        <v>0.2</v>
      </c>
      <c r="J73" s="40">
        <v>0.2</v>
      </c>
    </row>
    <row r="74" spans="1:10" ht="41.65" customHeight="1" x14ac:dyDescent="0.2">
      <c r="A74" s="23" t="s">
        <v>187</v>
      </c>
      <c r="B74" s="23" t="s">
        <v>187</v>
      </c>
      <c r="C74" s="99" t="s">
        <v>244</v>
      </c>
      <c r="D74" s="23" t="s">
        <v>188</v>
      </c>
      <c r="E74" s="23" t="s">
        <v>200</v>
      </c>
      <c r="F74" s="23" t="s">
        <v>192</v>
      </c>
      <c r="G74" s="28"/>
      <c r="H74" s="23">
        <v>0.4</v>
      </c>
      <c r="I74" s="23">
        <v>0.1</v>
      </c>
      <c r="J74" s="40">
        <v>0.2</v>
      </c>
    </row>
    <row r="75" spans="1:10" ht="41.65" customHeight="1" x14ac:dyDescent="0.2">
      <c r="A75" s="23" t="s">
        <v>187</v>
      </c>
      <c r="B75" s="23" t="s">
        <v>187</v>
      </c>
      <c r="C75" s="99" t="s">
        <v>244</v>
      </c>
      <c r="D75" s="23" t="s">
        <v>188</v>
      </c>
      <c r="E75" s="23" t="s">
        <v>201</v>
      </c>
      <c r="F75" s="23" t="s">
        <v>190</v>
      </c>
      <c r="G75" s="28"/>
      <c r="H75" s="23">
        <v>1.1000000000000001</v>
      </c>
      <c r="I75" s="23">
        <v>1.6</v>
      </c>
      <c r="J75" s="40">
        <v>1.7</v>
      </c>
    </row>
    <row r="76" spans="1:10" ht="41.65" customHeight="1" x14ac:dyDescent="0.2">
      <c r="A76" s="23" t="s">
        <v>187</v>
      </c>
      <c r="B76" s="23" t="s">
        <v>187</v>
      </c>
      <c r="C76" s="99" t="s">
        <v>244</v>
      </c>
      <c r="D76" s="23" t="s">
        <v>188</v>
      </c>
      <c r="E76" s="23" t="s">
        <v>202</v>
      </c>
      <c r="F76" s="23" t="s">
        <v>192</v>
      </c>
      <c r="G76" s="28"/>
      <c r="H76" s="23">
        <v>1</v>
      </c>
      <c r="I76" s="23">
        <v>1.4</v>
      </c>
      <c r="J76" s="40">
        <v>1.2</v>
      </c>
    </row>
    <row r="77" spans="1:10" ht="41.65" customHeight="1" x14ac:dyDescent="0.2">
      <c r="A77" s="23" t="s">
        <v>203</v>
      </c>
      <c r="B77" s="23" t="s">
        <v>203</v>
      </c>
      <c r="C77" s="99" t="s">
        <v>203</v>
      </c>
      <c r="D77" s="23" t="s">
        <v>204</v>
      </c>
      <c r="E77" s="23" t="s">
        <v>205</v>
      </c>
      <c r="F77" s="23" t="s">
        <v>112</v>
      </c>
      <c r="G77" s="28"/>
      <c r="H77" s="23">
        <v>50</v>
      </c>
      <c r="I77" s="23">
        <v>85</v>
      </c>
      <c r="J77" s="40">
        <v>122</v>
      </c>
    </row>
    <row r="78" spans="1:10" ht="41.65" customHeight="1" x14ac:dyDescent="0.2">
      <c r="A78" s="23" t="s">
        <v>206</v>
      </c>
      <c r="B78" s="23" t="s">
        <v>206</v>
      </c>
      <c r="C78" s="99" t="s">
        <v>206</v>
      </c>
      <c r="D78" s="40" t="s">
        <v>207</v>
      </c>
      <c r="E78" s="23" t="s">
        <v>208</v>
      </c>
      <c r="F78" s="23" t="s">
        <v>209</v>
      </c>
      <c r="G78" s="24">
        <v>9722</v>
      </c>
      <c r="H78" s="24">
        <v>9800</v>
      </c>
      <c r="I78" s="24">
        <v>11237</v>
      </c>
      <c r="J78" s="84">
        <v>10290</v>
      </c>
    </row>
    <row r="79" spans="1:10" ht="41.65" customHeight="1" x14ac:dyDescent="0.2">
      <c r="A79" s="23" t="s">
        <v>206</v>
      </c>
      <c r="B79" s="23" t="s">
        <v>206</v>
      </c>
      <c r="C79" s="99" t="s">
        <v>206</v>
      </c>
      <c r="D79" s="40" t="s">
        <v>207</v>
      </c>
      <c r="E79" s="23" t="s">
        <v>210</v>
      </c>
      <c r="F79" s="23" t="s">
        <v>209</v>
      </c>
      <c r="G79" s="24">
        <v>10578</v>
      </c>
      <c r="H79" s="24">
        <v>8419</v>
      </c>
      <c r="I79" s="24">
        <v>7552</v>
      </c>
      <c r="J79" s="84">
        <v>7937</v>
      </c>
    </row>
    <row r="80" spans="1:10" ht="41.65" customHeight="1" x14ac:dyDescent="0.2">
      <c r="A80" s="23" t="s">
        <v>206</v>
      </c>
      <c r="B80" s="23" t="s">
        <v>206</v>
      </c>
      <c r="C80" s="99" t="s">
        <v>206</v>
      </c>
      <c r="D80" s="40" t="s">
        <v>207</v>
      </c>
      <c r="E80" s="23" t="s">
        <v>211</v>
      </c>
      <c r="F80" s="23" t="s">
        <v>209</v>
      </c>
      <c r="G80" s="24">
        <v>2120</v>
      </c>
      <c r="H80" s="24">
        <v>2073</v>
      </c>
      <c r="I80" s="24">
        <v>2052</v>
      </c>
      <c r="J80" s="84">
        <v>2193</v>
      </c>
    </row>
    <row r="81" spans="1:10" ht="26.25" customHeight="1" x14ac:dyDescent="0.2">
      <c r="A81" s="41" t="s">
        <v>212</v>
      </c>
      <c r="B81" s="41" t="s">
        <v>213</v>
      </c>
      <c r="C81" s="65" t="s">
        <v>213</v>
      </c>
      <c r="D81" s="41" t="s">
        <v>214</v>
      </c>
      <c r="E81" s="41" t="s">
        <v>215</v>
      </c>
      <c r="F81" s="23" t="s">
        <v>82</v>
      </c>
      <c r="G81" s="24">
        <v>1753</v>
      </c>
      <c r="H81" s="24">
        <v>2264</v>
      </c>
      <c r="I81" s="24">
        <v>1699</v>
      </c>
      <c r="J81" s="84">
        <v>2019</v>
      </c>
    </row>
    <row r="82" spans="1:10" ht="26.25" customHeight="1" x14ac:dyDescent="0.2">
      <c r="A82" s="41" t="s">
        <v>212</v>
      </c>
      <c r="B82" s="41" t="s">
        <v>213</v>
      </c>
      <c r="C82" s="65" t="s">
        <v>213</v>
      </c>
      <c r="D82" s="41" t="s">
        <v>235</v>
      </c>
      <c r="E82" s="41" t="s">
        <v>216</v>
      </c>
      <c r="F82" s="23" t="s">
        <v>106</v>
      </c>
      <c r="G82" s="24">
        <v>34</v>
      </c>
      <c r="H82" s="24">
        <v>27</v>
      </c>
      <c r="I82" s="24">
        <v>30</v>
      </c>
      <c r="J82" s="84">
        <v>28</v>
      </c>
    </row>
    <row r="83" spans="1:10" ht="26.25" customHeight="1" x14ac:dyDescent="0.2">
      <c r="A83" s="41" t="s">
        <v>217</v>
      </c>
      <c r="B83" s="41" t="s">
        <v>218</v>
      </c>
      <c r="C83" s="65" t="s">
        <v>218</v>
      </c>
      <c r="D83" s="41" t="s">
        <v>219</v>
      </c>
      <c r="E83" s="41" t="s">
        <v>220</v>
      </c>
      <c r="F83" s="23" t="s">
        <v>82</v>
      </c>
      <c r="G83" s="23">
        <v>0</v>
      </c>
      <c r="H83" s="23">
        <v>0</v>
      </c>
      <c r="I83" s="23">
        <v>1</v>
      </c>
      <c r="J83" s="40">
        <v>0</v>
      </c>
    </row>
    <row r="84" spans="1:10" ht="26.25" customHeight="1" x14ac:dyDescent="0.2">
      <c r="A84" s="41" t="s">
        <v>217</v>
      </c>
      <c r="B84" s="41" t="s">
        <v>218</v>
      </c>
      <c r="C84" s="65" t="s">
        <v>218</v>
      </c>
      <c r="D84" s="41" t="s">
        <v>219</v>
      </c>
      <c r="E84" s="41" t="s">
        <v>221</v>
      </c>
      <c r="F84" s="23" t="s">
        <v>82</v>
      </c>
      <c r="G84" s="23">
        <v>0</v>
      </c>
      <c r="H84" s="23">
        <v>1</v>
      </c>
      <c r="I84" s="23">
        <v>0</v>
      </c>
      <c r="J84" s="40">
        <v>0</v>
      </c>
    </row>
    <row r="85" spans="1:10" ht="26.25" customHeight="1" x14ac:dyDescent="0.2">
      <c r="A85" s="41" t="s">
        <v>222</v>
      </c>
      <c r="B85" s="41" t="s">
        <v>223</v>
      </c>
      <c r="C85" s="65" t="s">
        <v>223</v>
      </c>
      <c r="D85" s="41" t="s">
        <v>245</v>
      </c>
      <c r="E85" s="57" t="s">
        <v>224</v>
      </c>
      <c r="F85" s="23" t="s">
        <v>225</v>
      </c>
      <c r="G85" s="41">
        <v>0.54</v>
      </c>
      <c r="H85" s="57">
        <v>0.39</v>
      </c>
      <c r="I85" s="57">
        <v>0.2</v>
      </c>
      <c r="J85" s="65">
        <v>0.3</v>
      </c>
    </row>
    <row r="86" spans="1:10" ht="26.25" customHeight="1" x14ac:dyDescent="0.2">
      <c r="A86" s="41" t="s">
        <v>226</v>
      </c>
      <c r="B86" s="41" t="s">
        <v>227</v>
      </c>
      <c r="C86" s="65" t="s">
        <v>227</v>
      </c>
      <c r="D86" s="41" t="s">
        <v>246</v>
      </c>
      <c r="E86" s="41" t="s">
        <v>224</v>
      </c>
      <c r="F86" s="23" t="s">
        <v>225</v>
      </c>
      <c r="G86" s="65">
        <v>0.21</v>
      </c>
      <c r="H86" s="40">
        <v>0.13</v>
      </c>
      <c r="I86" s="40">
        <v>0.46</v>
      </c>
      <c r="J86" s="40">
        <v>0.37</v>
      </c>
    </row>
    <row r="87" spans="1:10" ht="31.15" customHeight="1" x14ac:dyDescent="0.2">
      <c r="A87" s="41" t="s">
        <v>228</v>
      </c>
      <c r="B87" s="41" t="s">
        <v>229</v>
      </c>
      <c r="C87" s="65" t="s">
        <v>229</v>
      </c>
      <c r="D87" s="41" t="s">
        <v>230</v>
      </c>
      <c r="E87" s="41" t="s">
        <v>231</v>
      </c>
      <c r="F87" s="23" t="s">
        <v>232</v>
      </c>
      <c r="G87" s="23">
        <v>770</v>
      </c>
      <c r="H87" s="23">
        <v>767</v>
      </c>
      <c r="I87" s="23">
        <v>759</v>
      </c>
      <c r="J87" s="40">
        <v>746</v>
      </c>
    </row>
    <row r="90" spans="1:10" x14ac:dyDescent="0.2">
      <c r="A90" s="23"/>
      <c r="B90" s="23"/>
      <c r="C90" s="23"/>
      <c r="D90" s="23"/>
      <c r="E90" s="23"/>
      <c r="F90" s="23"/>
      <c r="G90" s="23"/>
      <c r="H90" s="23"/>
      <c r="I90" s="23"/>
    </row>
    <row r="91" spans="1:10" x14ac:dyDescent="0.2">
      <c r="A91" s="23"/>
      <c r="B91" s="23"/>
      <c r="C91" s="23"/>
      <c r="D91" s="23"/>
      <c r="E91" s="23"/>
      <c r="F91" s="23"/>
      <c r="G91" s="23"/>
      <c r="H91" s="23"/>
      <c r="I91" s="23"/>
    </row>
    <row r="92" spans="1:10" x14ac:dyDescent="0.2">
      <c r="A92" s="23"/>
      <c r="B92" s="23"/>
      <c r="C92" s="23"/>
      <c r="D92" s="23"/>
      <c r="E92" s="23"/>
      <c r="F92" s="23"/>
      <c r="G92" s="23"/>
      <c r="H92" s="23"/>
      <c r="I92" s="23"/>
    </row>
    <row r="93" spans="1:10" x14ac:dyDescent="0.2">
      <c r="A93" s="23"/>
      <c r="B93" s="23"/>
      <c r="C93" s="23"/>
      <c r="D93" s="23"/>
      <c r="E93" s="23"/>
      <c r="F93" s="23"/>
      <c r="G93" s="23"/>
      <c r="H93" s="23"/>
      <c r="I93" s="23"/>
    </row>
    <row r="94" spans="1:10" x14ac:dyDescent="0.2">
      <c r="A94" s="23"/>
      <c r="B94" s="23"/>
      <c r="C94" s="23"/>
      <c r="D94" s="23"/>
      <c r="E94" s="23"/>
      <c r="F94" s="23"/>
      <c r="G94" s="23"/>
      <c r="H94" s="23"/>
      <c r="I94" s="23"/>
    </row>
    <row r="95" spans="1:10" x14ac:dyDescent="0.2">
      <c r="A95" s="23"/>
      <c r="B95" s="23"/>
      <c r="C95" s="23"/>
      <c r="D95" s="23"/>
      <c r="E95" s="23"/>
      <c r="F95" s="23"/>
      <c r="G95" s="23"/>
      <c r="H95" s="23"/>
      <c r="I95" s="23"/>
    </row>
    <row r="96" spans="1:10" x14ac:dyDescent="0.2">
      <c r="A96" s="23"/>
      <c r="B96" s="23"/>
      <c r="C96" s="23"/>
      <c r="D96" s="23"/>
      <c r="E96" s="23"/>
      <c r="F96" s="23"/>
      <c r="G96" s="23"/>
      <c r="H96" s="23"/>
      <c r="I96" s="23"/>
    </row>
    <row r="97" spans="1:9" x14ac:dyDescent="0.2">
      <c r="A97" s="23"/>
      <c r="B97" s="23"/>
      <c r="C97" s="23"/>
      <c r="D97" s="23"/>
      <c r="E97" s="23"/>
      <c r="F97" s="23"/>
      <c r="G97" s="23"/>
      <c r="H97" s="23"/>
      <c r="I97" s="23"/>
    </row>
    <row r="98" spans="1:9" x14ac:dyDescent="0.2">
      <c r="A98" s="23"/>
      <c r="B98" s="23"/>
      <c r="C98" s="23"/>
      <c r="D98" s="23"/>
      <c r="E98" s="23"/>
      <c r="F98" s="23"/>
      <c r="G98" s="23"/>
      <c r="H98" s="23"/>
      <c r="I98" s="23"/>
    </row>
    <row r="99" spans="1:9" x14ac:dyDescent="0.2">
      <c r="A99" s="23"/>
      <c r="B99" s="23"/>
      <c r="C99" s="23"/>
      <c r="D99" s="23"/>
      <c r="E99" s="23"/>
      <c r="F99" s="23"/>
      <c r="G99" s="23"/>
      <c r="H99" s="23"/>
      <c r="I99" s="23"/>
    </row>
    <row r="100" spans="1:9" x14ac:dyDescent="0.2">
      <c r="A100" s="23"/>
      <c r="B100" s="23"/>
      <c r="C100" s="23"/>
      <c r="D100" s="23"/>
      <c r="E100" s="23"/>
      <c r="F100" s="23"/>
      <c r="G100" s="23"/>
      <c r="H100" s="23"/>
      <c r="I100" s="23"/>
    </row>
    <row r="101" spans="1:9" x14ac:dyDescent="0.2">
      <c r="A101" s="23"/>
      <c r="B101" s="23"/>
      <c r="C101" s="23"/>
      <c r="D101" s="23"/>
      <c r="E101" s="23"/>
      <c r="F101" s="23"/>
      <c r="G101" s="23"/>
      <c r="H101" s="23"/>
      <c r="I101" s="23"/>
    </row>
    <row r="102" spans="1:9" x14ac:dyDescent="0.2">
      <c r="A102" s="23"/>
      <c r="B102" s="23"/>
      <c r="C102" s="23"/>
      <c r="D102" s="23"/>
      <c r="E102" s="23"/>
      <c r="F102" s="23"/>
      <c r="G102" s="23"/>
      <c r="H102" s="23"/>
      <c r="I102" s="23"/>
    </row>
    <row r="103" spans="1:9" x14ac:dyDescent="0.2">
      <c r="A103" s="23"/>
      <c r="B103" s="23"/>
      <c r="C103" s="23"/>
      <c r="D103" s="23"/>
      <c r="E103" s="23"/>
      <c r="F103" s="23"/>
      <c r="G103" s="23"/>
      <c r="H103" s="23"/>
      <c r="I103" s="23"/>
    </row>
    <row r="104" spans="1:9" x14ac:dyDescent="0.2">
      <c r="A104" s="23"/>
      <c r="B104" s="23"/>
      <c r="C104" s="23"/>
      <c r="D104" s="23"/>
      <c r="E104" s="23"/>
      <c r="F104" s="23"/>
      <c r="G104" s="23"/>
      <c r="H104" s="23"/>
      <c r="I104" s="23"/>
    </row>
    <row r="105" spans="1:9" x14ac:dyDescent="0.2">
      <c r="A105" s="23"/>
      <c r="B105" s="23"/>
      <c r="C105" s="23"/>
      <c r="D105" s="23"/>
      <c r="E105" s="23"/>
      <c r="F105" s="23"/>
      <c r="G105" s="23"/>
      <c r="H105" s="23"/>
      <c r="I105" s="23"/>
    </row>
    <row r="106" spans="1:9" x14ac:dyDescent="0.2">
      <c r="A106" s="23"/>
      <c r="B106" s="23"/>
      <c r="C106" s="23"/>
      <c r="D106" s="23"/>
      <c r="E106" s="23"/>
      <c r="F106" s="23"/>
      <c r="G106" s="23"/>
      <c r="H106" s="23"/>
      <c r="I106" s="23"/>
    </row>
    <row r="107" spans="1:9" x14ac:dyDescent="0.2">
      <c r="A107" s="23"/>
      <c r="B107" s="23"/>
      <c r="C107" s="23"/>
      <c r="D107" s="23"/>
      <c r="E107" s="23"/>
      <c r="F107" s="23"/>
      <c r="G107" s="23"/>
      <c r="H107" s="23"/>
      <c r="I107" s="23"/>
    </row>
    <row r="108" spans="1:9" x14ac:dyDescent="0.2">
      <c r="A108" s="23"/>
      <c r="B108" s="23"/>
      <c r="C108" s="23"/>
      <c r="D108" s="23"/>
      <c r="E108" s="23"/>
      <c r="F108" s="23"/>
      <c r="G108" s="23"/>
      <c r="H108" s="23"/>
      <c r="I108" s="23"/>
    </row>
    <row r="109" spans="1:9" x14ac:dyDescent="0.2">
      <c r="A109" s="23"/>
      <c r="B109" s="23"/>
      <c r="C109" s="23"/>
      <c r="D109" s="23"/>
      <c r="E109" s="23"/>
      <c r="F109" s="23"/>
      <c r="G109" s="23"/>
      <c r="H109" s="23"/>
      <c r="I109" s="23"/>
    </row>
    <row r="110" spans="1:9" x14ac:dyDescent="0.2">
      <c r="A110" s="23"/>
      <c r="B110" s="23"/>
      <c r="C110" s="23"/>
      <c r="D110" s="23"/>
      <c r="E110" s="23"/>
      <c r="F110" s="23"/>
      <c r="G110" s="23"/>
      <c r="H110" s="23"/>
      <c r="I110" s="23"/>
    </row>
    <row r="111" spans="1:9" x14ac:dyDescent="0.2">
      <c r="A111" s="23"/>
      <c r="B111" s="23"/>
      <c r="C111" s="23"/>
      <c r="D111" s="23"/>
      <c r="E111" s="23"/>
      <c r="F111" s="23"/>
      <c r="G111" s="23"/>
      <c r="H111" s="23"/>
      <c r="I111" s="23"/>
    </row>
    <row r="112" spans="1:9" x14ac:dyDescent="0.2">
      <c r="A112" s="23"/>
      <c r="B112" s="23"/>
      <c r="C112" s="23"/>
      <c r="D112" s="23"/>
      <c r="E112" s="23"/>
      <c r="F112" s="23"/>
      <c r="G112" s="23"/>
      <c r="H112" s="23"/>
      <c r="I112" s="23"/>
    </row>
    <row r="113" spans="1:9" x14ac:dyDescent="0.2">
      <c r="A113" s="23"/>
      <c r="B113" s="23"/>
      <c r="C113" s="23"/>
      <c r="D113" s="23"/>
      <c r="E113" s="23"/>
      <c r="F113" s="23"/>
      <c r="G113" s="23"/>
      <c r="H113" s="23"/>
      <c r="I113" s="23"/>
    </row>
    <row r="114" spans="1:9" x14ac:dyDescent="0.2">
      <c r="A114" s="23"/>
      <c r="B114" s="23"/>
      <c r="C114" s="23"/>
      <c r="D114" s="23"/>
      <c r="E114" s="23"/>
      <c r="F114" s="23"/>
      <c r="G114" s="23"/>
      <c r="H114" s="23"/>
      <c r="I114" s="23"/>
    </row>
    <row r="115" spans="1:9" x14ac:dyDescent="0.2">
      <c r="A115" s="23"/>
      <c r="B115" s="23"/>
      <c r="C115" s="23"/>
      <c r="D115" s="23"/>
      <c r="E115" s="23"/>
      <c r="F115" s="23"/>
      <c r="G115" s="23"/>
      <c r="H115" s="23"/>
      <c r="I115" s="23"/>
    </row>
    <row r="116" spans="1:9" x14ac:dyDescent="0.2">
      <c r="A116" s="23"/>
      <c r="B116" s="23"/>
      <c r="C116" s="23"/>
      <c r="D116" s="23"/>
      <c r="E116" s="23"/>
      <c r="F116" s="23"/>
      <c r="G116" s="23"/>
      <c r="H116" s="23"/>
      <c r="I116" s="23"/>
    </row>
    <row r="117" spans="1:9" x14ac:dyDescent="0.2">
      <c r="A117" s="23"/>
      <c r="B117" s="23"/>
      <c r="C117" s="23"/>
      <c r="D117" s="23"/>
      <c r="E117" s="23"/>
      <c r="F117" s="23"/>
      <c r="G117" s="23"/>
      <c r="H117" s="23"/>
      <c r="I117" s="23"/>
    </row>
    <row r="118" spans="1:9" x14ac:dyDescent="0.2">
      <c r="A118" s="23"/>
      <c r="B118" s="23"/>
      <c r="C118" s="23"/>
      <c r="D118" s="23"/>
      <c r="E118" s="23"/>
      <c r="F118" s="23"/>
      <c r="G118" s="23"/>
      <c r="H118" s="23"/>
      <c r="I118" s="23"/>
    </row>
    <row r="119" spans="1:9" x14ac:dyDescent="0.2">
      <c r="A119" s="23"/>
      <c r="B119" s="23"/>
      <c r="C119" s="23"/>
      <c r="D119" s="23"/>
      <c r="E119" s="23"/>
      <c r="F119" s="23"/>
      <c r="G119" s="23"/>
      <c r="H119" s="23"/>
      <c r="I119" s="23"/>
    </row>
    <row r="120" spans="1:9" x14ac:dyDescent="0.2">
      <c r="A120" s="23"/>
      <c r="B120" s="23"/>
      <c r="C120" s="23"/>
      <c r="D120" s="23"/>
      <c r="E120" s="23"/>
      <c r="F120" s="23"/>
      <c r="G120" s="23"/>
      <c r="H120" s="23"/>
      <c r="I120" s="23"/>
    </row>
    <row r="121" spans="1:9" x14ac:dyDescent="0.2">
      <c r="A121" s="23"/>
      <c r="B121" s="23"/>
      <c r="C121" s="23"/>
      <c r="D121" s="23"/>
      <c r="E121" s="23"/>
      <c r="F121" s="23"/>
      <c r="G121" s="23"/>
      <c r="H121" s="23"/>
      <c r="I121" s="23"/>
    </row>
    <row r="122" spans="1:9" x14ac:dyDescent="0.2">
      <c r="A122" s="23"/>
      <c r="B122" s="23"/>
      <c r="C122" s="23"/>
      <c r="D122" s="23"/>
      <c r="E122" s="23"/>
      <c r="F122" s="23"/>
      <c r="G122" s="23"/>
      <c r="H122" s="23"/>
      <c r="I122" s="23"/>
    </row>
    <row r="123" spans="1:9" x14ac:dyDescent="0.2">
      <c r="A123" s="23"/>
      <c r="B123" s="23"/>
      <c r="C123" s="23"/>
      <c r="D123" s="23"/>
      <c r="E123" s="23"/>
      <c r="F123" s="23"/>
      <c r="G123" s="23"/>
      <c r="H123" s="23"/>
      <c r="I123" s="23"/>
    </row>
    <row r="124" spans="1:9" x14ac:dyDescent="0.2">
      <c r="A124" s="23"/>
      <c r="B124" s="23"/>
      <c r="C124" s="23"/>
      <c r="D124" s="23"/>
      <c r="E124" s="23"/>
      <c r="F124" s="23"/>
      <c r="G124" s="23"/>
      <c r="H124" s="23"/>
      <c r="I124" s="23"/>
    </row>
    <row r="125" spans="1:9" x14ac:dyDescent="0.2">
      <c r="A125" s="23"/>
      <c r="B125" s="23"/>
      <c r="C125" s="23"/>
      <c r="D125" s="23"/>
      <c r="E125" s="23"/>
      <c r="F125" s="23"/>
      <c r="G125" s="23"/>
      <c r="H125" s="23"/>
      <c r="I125" s="23"/>
    </row>
    <row r="126" spans="1:9" x14ac:dyDescent="0.2">
      <c r="A126" s="23"/>
      <c r="B126" s="23"/>
      <c r="C126" s="23"/>
      <c r="D126" s="23"/>
      <c r="E126" s="23"/>
      <c r="F126" s="23"/>
      <c r="G126" s="23"/>
      <c r="H126" s="23"/>
      <c r="I126" s="23"/>
    </row>
    <row r="127" spans="1:9" x14ac:dyDescent="0.2">
      <c r="A127" s="23"/>
      <c r="B127" s="23"/>
      <c r="C127" s="23"/>
      <c r="D127" s="23"/>
      <c r="E127" s="23"/>
      <c r="F127" s="23"/>
      <c r="G127" s="23"/>
      <c r="H127" s="23"/>
      <c r="I127" s="23"/>
    </row>
    <row r="128" spans="1:9" x14ac:dyDescent="0.2">
      <c r="A128" s="23"/>
      <c r="B128" s="23"/>
      <c r="C128" s="23"/>
      <c r="D128" s="23"/>
      <c r="E128" s="23"/>
      <c r="F128" s="23"/>
      <c r="G128" s="23"/>
      <c r="H128" s="23"/>
      <c r="I128" s="23"/>
    </row>
    <row r="129" spans="1:9" x14ac:dyDescent="0.2">
      <c r="A129" s="23"/>
      <c r="B129" s="23"/>
      <c r="C129" s="23"/>
      <c r="D129" s="23"/>
      <c r="E129" s="23"/>
      <c r="F129" s="23"/>
      <c r="G129" s="23"/>
      <c r="H129" s="23"/>
      <c r="I129" s="23"/>
    </row>
    <row r="130" spans="1:9" x14ac:dyDescent="0.2">
      <c r="A130" s="23"/>
      <c r="B130" s="23"/>
      <c r="C130" s="23"/>
      <c r="D130" s="23"/>
      <c r="E130" s="23"/>
      <c r="F130" s="23"/>
      <c r="G130" s="23"/>
      <c r="H130" s="23"/>
      <c r="I130" s="23"/>
    </row>
    <row r="131" spans="1:9" x14ac:dyDescent="0.2">
      <c r="A131" s="23"/>
      <c r="B131" s="23"/>
      <c r="C131" s="23"/>
      <c r="D131" s="23"/>
      <c r="E131" s="23"/>
      <c r="F131" s="23"/>
      <c r="G131" s="23"/>
      <c r="H131" s="23"/>
      <c r="I131" s="23"/>
    </row>
    <row r="132" spans="1:9" x14ac:dyDescent="0.2">
      <c r="A132" s="23"/>
      <c r="B132" s="23"/>
      <c r="C132" s="23"/>
      <c r="D132" s="23"/>
      <c r="E132" s="23"/>
      <c r="F132" s="23"/>
      <c r="G132" s="23"/>
      <c r="H132" s="23"/>
      <c r="I132" s="23"/>
    </row>
    <row r="133" spans="1:9" x14ac:dyDescent="0.2">
      <c r="A133" s="23"/>
      <c r="B133" s="23"/>
      <c r="C133" s="23"/>
      <c r="D133" s="23"/>
      <c r="E133" s="23"/>
      <c r="F133" s="23"/>
      <c r="G133" s="23"/>
      <c r="H133" s="23"/>
      <c r="I133" s="23"/>
    </row>
    <row r="134" spans="1:9" x14ac:dyDescent="0.2">
      <c r="A134" s="23"/>
      <c r="B134" s="23"/>
      <c r="C134" s="23"/>
      <c r="D134" s="23"/>
      <c r="E134" s="23"/>
      <c r="F134" s="23"/>
      <c r="G134" s="23"/>
      <c r="H134" s="23"/>
      <c r="I134" s="23"/>
    </row>
    <row r="135" spans="1:9" x14ac:dyDescent="0.2">
      <c r="A135" s="23"/>
      <c r="B135" s="23"/>
      <c r="C135" s="23"/>
      <c r="D135" s="23"/>
      <c r="E135" s="23"/>
      <c r="F135" s="23"/>
      <c r="G135" s="23"/>
      <c r="H135" s="23"/>
      <c r="I135" s="23"/>
    </row>
    <row r="136" spans="1:9" x14ac:dyDescent="0.2">
      <c r="A136" s="23"/>
      <c r="B136" s="23"/>
      <c r="C136" s="23"/>
      <c r="D136" s="23"/>
      <c r="E136" s="23"/>
      <c r="F136" s="23"/>
      <c r="G136" s="23"/>
      <c r="H136" s="23"/>
      <c r="I136" s="23"/>
    </row>
    <row r="137" spans="1:9" x14ac:dyDescent="0.2">
      <c r="A137" s="23"/>
      <c r="B137" s="23"/>
      <c r="C137" s="23"/>
      <c r="D137" s="23"/>
      <c r="E137" s="23"/>
      <c r="F137" s="23"/>
      <c r="G137" s="23"/>
      <c r="H137" s="23"/>
      <c r="I137" s="23"/>
    </row>
  </sheetData>
  <sheetProtection algorithmName="SHA-512" hashValue="WCYGCGXdw0+WtPZCyDq3blITqSt3bn4BMs2W1w/SPj1DylnXT1qZRo+G6HlHoOfB20nmLGZ6xKv3dLd8/LMWwg==" saltValue="3IgtPueXfh9Y2s0oT+VLIA==" spinCount="100000" sheet="1" objects="1" scenarios="1"/>
  <mergeCells count="11">
    <mergeCell ref="M10:Z10"/>
    <mergeCell ref="M11:Z11"/>
    <mergeCell ref="M12:Z12"/>
    <mergeCell ref="M6:Z6"/>
    <mergeCell ref="M8:Z8"/>
    <mergeCell ref="M5:Z5"/>
    <mergeCell ref="M4:Z4"/>
    <mergeCell ref="M3:Z3"/>
    <mergeCell ref="M2:Z2"/>
    <mergeCell ref="M9:Z9"/>
    <mergeCell ref="M7:Z7"/>
  </mergeCells>
  <phoneticPr fontId="12" type="noConversion"/>
  <pageMargins left="0.7" right="0.7" top="0.75" bottom="0.75" header="0.3" footer="0.3"/>
  <pageSetup orientation="portrait" horizontalDpi="1200" verticalDpi="1200" r:id="rId1"/>
  <ignoredErrors>
    <ignoredError sqref="J12"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8AD72C48A04641ADF359DB72BA4D48" ma:contentTypeVersion="10" ma:contentTypeDescription="Create a new document." ma:contentTypeScope="" ma:versionID="dd61be13f8602187bfe251194e6b19e3">
  <xsd:schema xmlns:xsd="http://www.w3.org/2001/XMLSchema" xmlns:xs="http://www.w3.org/2001/XMLSchema" xmlns:p="http://schemas.microsoft.com/office/2006/metadata/properties" xmlns:ns2="479c16ff-e829-4246-bd22-5a8ac52bcd01" xmlns:ns3="2c67869d-dcab-403a-807d-931c81c6b995" targetNamespace="http://schemas.microsoft.com/office/2006/metadata/properties" ma:root="true" ma:fieldsID="1ca41a968fff0f6fb04a30039cff2ea9" ns2:_="" ns3:_="">
    <xsd:import namespace="479c16ff-e829-4246-bd22-5a8ac52bcd01"/>
    <xsd:import namespace="2c67869d-dcab-403a-807d-931c81c6b9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9c16ff-e829-4246-bd22-5a8ac52bcd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f2664d1-1fc6-439b-8021-6cc92099b3e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c67869d-dcab-403a-807d-931c81c6b99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e30d99e-7b18-482c-aa10-a04f358a4af4}" ma:internalName="TaxCatchAll" ma:showField="CatchAllData" ma:web="2c67869d-dcab-403a-807d-931c81c6b9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c67869d-dcab-403a-807d-931c81c6b995" xsi:nil="true"/>
    <lcf76f155ced4ddcb4097134ff3c332f xmlns="479c16ff-e829-4246-bd22-5a8ac52bcd0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486610-59BE-405A-9D98-D377C9413A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9c16ff-e829-4246-bd22-5a8ac52bcd01"/>
    <ds:schemaRef ds:uri="2c67869d-dcab-403a-807d-931c81c6b9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AE4EAF-894B-4ABB-AC6A-725547042601}">
  <ds:schemaRefs>
    <ds:schemaRef ds:uri="http://purl.org/dc/terms/"/>
    <ds:schemaRef ds:uri="479c16ff-e829-4246-bd22-5a8ac52bcd01"/>
    <ds:schemaRef ds:uri="http://schemas.microsoft.com/office/2006/documentManagement/types"/>
    <ds:schemaRef ds:uri="2c67869d-dcab-403a-807d-931c81c6b995"/>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10E412F-BC0D-43B9-B9AE-53255EC9E845}">
  <ds:schemaRefs>
    <ds:schemaRef ds:uri="http://schemas.microsoft.com/sharepoint/v3/contenttype/forms"/>
  </ds:schemaRefs>
</ds:datastoreItem>
</file>

<file path=docMetadata/LabelInfo.xml><?xml version="1.0" encoding="utf-8"?>
<clbl:labelList xmlns:clbl="http://schemas.microsoft.com/office/2020/mipLabelMetadata">
  <clbl:label id="{91735711-3074-40fb-abee-245951e65a67}" enabled="1" method="Standard" siteId="{490bf92a-5045-4d52-9812-6b2f8bf300d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Financial and Operational</vt:lpstr>
      <vt:lpstr>Environmental</vt:lpstr>
      <vt:lpstr>Social</vt:lpstr>
      <vt:lpstr>CSA Supplement</vt:lpstr>
    </vt:vector>
  </TitlesOfParts>
  <Manager/>
  <Company>PSEG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Ferrer, Hector (Mktg Function)</dc:creator>
  <cp:keywords/>
  <dc:description/>
  <cp:lastModifiedBy>Cimini, Michael V.</cp:lastModifiedBy>
  <cp:revision/>
  <dcterms:created xsi:type="dcterms:W3CDTF">2021-09-17T06:51:17Z</dcterms:created>
  <dcterms:modified xsi:type="dcterms:W3CDTF">2025-10-08T20:11:29Z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0x010100A78AD72C48A04641ADF359DB72BA4D48</vt:lpwstr>
  </property>
  <property fmtid="{D5CDD505-2E9C-101B-9397-08002B2CF9AE}" pid="3" name="MediaServiceImageTags">
    <vt:lpwstr/>
  </property>
</Properties>
</file>